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Документ" sheetId="2" r:id="rId1"/>
  </sheets>
  <definedNames>
    <definedName name="_xlnm.Print_Titles" localSheetId="0">Документ!$4:$4</definedName>
  </definedNames>
  <calcPr calcId="144525"/>
</workbook>
</file>

<file path=xl/calcChain.xml><?xml version="1.0" encoding="utf-8"?>
<calcChain xmlns="http://schemas.openxmlformats.org/spreadsheetml/2006/main">
  <c r="M18" i="2" l="1"/>
  <c r="J18" i="2"/>
  <c r="G18" i="2"/>
  <c r="F17" i="2" l="1"/>
  <c r="E16" i="2"/>
  <c r="D16" i="2"/>
  <c r="C16" i="2"/>
  <c r="F16" i="2" l="1"/>
  <c r="G26" i="2"/>
  <c r="M13" i="2"/>
  <c r="L13" i="2"/>
  <c r="J13" i="2"/>
  <c r="I13" i="2"/>
  <c r="G13" i="2"/>
  <c r="F13" i="2"/>
  <c r="K12" i="2"/>
  <c r="H12" i="2"/>
  <c r="E12" i="2"/>
  <c r="D12" i="2"/>
  <c r="C12" i="2"/>
  <c r="L12" i="2" s="1"/>
  <c r="G12" i="2" l="1"/>
  <c r="J12" i="2"/>
  <c r="M12" i="2"/>
  <c r="I12" i="2"/>
  <c r="F12" i="2"/>
  <c r="F8" i="2" l="1"/>
  <c r="F9" i="2"/>
  <c r="F11" i="2"/>
  <c r="F15" i="2"/>
  <c r="F20" i="2"/>
  <c r="F21" i="2"/>
  <c r="F23" i="2"/>
  <c r="F24" i="2"/>
  <c r="F26" i="2"/>
  <c r="F28" i="2"/>
  <c r="K27" i="2" l="1"/>
  <c r="H27" i="2"/>
  <c r="D27" i="2"/>
  <c r="E27" i="2"/>
  <c r="C27" i="2"/>
  <c r="K25" i="2"/>
  <c r="H25" i="2"/>
  <c r="D25" i="2"/>
  <c r="E25" i="2"/>
  <c r="C25" i="2"/>
  <c r="K22" i="2"/>
  <c r="H22" i="2"/>
  <c r="D22" i="2"/>
  <c r="E22" i="2"/>
  <c r="C22" i="2"/>
  <c r="K19" i="2"/>
  <c r="H19" i="2"/>
  <c r="D19" i="2"/>
  <c r="E19" i="2"/>
  <c r="C19" i="2"/>
  <c r="K16" i="2"/>
  <c r="H16" i="2"/>
  <c r="K14" i="2"/>
  <c r="H14" i="2"/>
  <c r="D14" i="2"/>
  <c r="E14" i="2"/>
  <c r="C14" i="2"/>
  <c r="K6" i="2"/>
  <c r="H6" i="2"/>
  <c r="D6" i="2"/>
  <c r="E6" i="2"/>
  <c r="C6" i="2"/>
  <c r="M7" i="2"/>
  <c r="M8" i="2"/>
  <c r="M9" i="2"/>
  <c r="M11" i="2"/>
  <c r="M15" i="2"/>
  <c r="M17" i="2"/>
  <c r="M20" i="2"/>
  <c r="M21" i="2"/>
  <c r="M23" i="2"/>
  <c r="M24" i="2"/>
  <c r="M26" i="2"/>
  <c r="M28" i="2"/>
  <c r="L7" i="2"/>
  <c r="L8" i="2"/>
  <c r="L9" i="2"/>
  <c r="L11" i="2"/>
  <c r="L15" i="2"/>
  <c r="L20" i="2"/>
  <c r="L21" i="2"/>
  <c r="L23" i="2"/>
  <c r="L24" i="2"/>
  <c r="L26" i="2"/>
  <c r="L28" i="2"/>
  <c r="J7" i="2"/>
  <c r="J8" i="2"/>
  <c r="J9" i="2"/>
  <c r="J11" i="2"/>
  <c r="J15" i="2"/>
  <c r="J17" i="2"/>
  <c r="J20" i="2"/>
  <c r="J21" i="2"/>
  <c r="J23" i="2"/>
  <c r="J24" i="2"/>
  <c r="J26" i="2"/>
  <c r="J28" i="2"/>
  <c r="I7" i="2"/>
  <c r="I8" i="2"/>
  <c r="I9" i="2"/>
  <c r="I11" i="2"/>
  <c r="I15" i="2"/>
  <c r="I20" i="2"/>
  <c r="I21" i="2"/>
  <c r="I23" i="2"/>
  <c r="I24" i="2"/>
  <c r="I26" i="2"/>
  <c r="I28" i="2"/>
  <c r="G7" i="2"/>
  <c r="G8" i="2"/>
  <c r="G9" i="2"/>
  <c r="G11" i="2"/>
  <c r="G15" i="2"/>
  <c r="G17" i="2"/>
  <c r="G20" i="2"/>
  <c r="G21" i="2"/>
  <c r="G23" i="2"/>
  <c r="G24" i="2"/>
  <c r="G28" i="2"/>
  <c r="F7" i="2"/>
  <c r="C29" i="2" l="1"/>
  <c r="H29" i="2"/>
  <c r="E29" i="2"/>
  <c r="K29" i="2"/>
  <c r="D29" i="2"/>
  <c r="G14" i="2"/>
  <c r="J14" i="2"/>
  <c r="F14" i="2"/>
  <c r="F25" i="2"/>
  <c r="M19" i="2"/>
  <c r="J27" i="2"/>
  <c r="F27" i="2"/>
  <c r="G25" i="2"/>
  <c r="F22" i="2"/>
  <c r="M14" i="2"/>
  <c r="I27" i="2"/>
  <c r="L27" i="2"/>
  <c r="L19" i="2"/>
  <c r="F19" i="2"/>
  <c r="G27" i="2"/>
  <c r="J25" i="2"/>
  <c r="M25" i="2"/>
  <c r="M22" i="2"/>
  <c r="G22" i="2"/>
  <c r="G19" i="2"/>
  <c r="L22" i="2"/>
  <c r="J22" i="2"/>
  <c r="J16" i="2"/>
  <c r="M16" i="2"/>
  <c r="G16" i="2"/>
  <c r="G6" i="2"/>
  <c r="M27" i="2"/>
  <c r="M6" i="2"/>
  <c r="I25" i="2"/>
  <c r="J6" i="2"/>
  <c r="L25" i="2"/>
  <c r="I19" i="2"/>
  <c r="I14" i="2"/>
  <c r="F6" i="2"/>
  <c r="L6" i="2"/>
  <c r="I6" i="2"/>
  <c r="I22" i="2"/>
  <c r="J19" i="2"/>
  <c r="L14" i="2"/>
  <c r="F29" i="2" l="1"/>
  <c r="G29" i="2"/>
  <c r="J29" i="2"/>
  <c r="M29" i="2"/>
  <c r="I29" i="2"/>
  <c r="L29" i="2"/>
</calcChain>
</file>

<file path=xl/sharedStrings.xml><?xml version="1.0" encoding="utf-8"?>
<sst xmlns="http://schemas.openxmlformats.org/spreadsheetml/2006/main" count="67" uniqueCount="67">
  <si>
    <t>0100</t>
  </si>
  <si>
    <t>0102</t>
  </si>
  <si>
    <t>0104</t>
  </si>
  <si>
    <t>0106</t>
  </si>
  <si>
    <t>0111</t>
  </si>
  <si>
    <t>0113</t>
  </si>
  <si>
    <t>0300</t>
  </si>
  <si>
    <t>0400</t>
  </si>
  <si>
    <t>0409</t>
  </si>
  <si>
    <t>0500</t>
  </si>
  <si>
    <t>0502</t>
  </si>
  <si>
    <t>0503</t>
  </si>
  <si>
    <t>0700</t>
  </si>
  <si>
    <t>0705</t>
  </si>
  <si>
    <t>0707</t>
  </si>
  <si>
    <t>0800</t>
  </si>
  <si>
    <t>0801</t>
  </si>
  <si>
    <t>1000</t>
  </si>
  <si>
    <t>1001</t>
  </si>
  <si>
    <t>Раздел, подраздел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</si>
  <si>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</si>
  <si>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</si>
  <si>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</si>
  <si>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</si>
  <si>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</si>
  <si>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</si>
  <si>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</si>
  <si>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Профессиональная подготовка, переподготовка и повышение квалификации</t>
  </si>
  <si>
    <t>КУЛЬТУРА, КИНЕМАТОГРАФИЯ</t>
  </si>
  <si>
    <t>Культура</t>
  </si>
  <si>
    <t>СОЦИАЛЬНАЯ ПОЛИТИКА</t>
  </si>
  <si>
    <t>Пенсионное обеспечение</t>
  </si>
  <si>
    <t>6=5/3</t>
  </si>
  <si>
    <t>7=5/4</t>
  </si>
  <si>
    <t>9=8/3</t>
  </si>
  <si>
    <t>10=8/4</t>
  </si>
  <si>
    <t>12=11/3</t>
  </si>
  <si>
    <t>13=11/4</t>
  </si>
  <si>
    <t>Наименование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</si>
  <si>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</si>
  <si>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</si>
  <si>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</si>
  <si>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</si>
  <si>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</si>
  <si>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ИТОГО:</t>
  </si>
  <si>
    <t>(руб.)</t>
  </si>
  <si>
    <t>Молодежная политика и оздоровление детей</t>
  </si>
  <si>
    <t>Проект на 2024 год</t>
  </si>
  <si>
    <t>НАЦИОНАЛЬНАЯ ОБОРОНА</t>
  </si>
  <si>
    <t>0200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</si>
  <si>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</si>
  <si>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</si>
  <si>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</si>
  <si>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</si>
  <si>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Проект на 2025 год</t>
  </si>
  <si>
    <t>Другие вопросы в области национальной экономики</t>
  </si>
  <si>
    <t>Расходы бюджета Холуйского сельского поселения по разделам и подразделам классификации расходов бюджетов на 2024 год и на плановый период 2025 и 2026 годов в сравнении с исполнением за 2022 год и ожидаемым исполнением за 2023 год</t>
  </si>
  <si>
    <t>Исполнено за 2022 год</t>
  </si>
  <si>
    <t>Ожидаемое исполнение за 2023 год</t>
  </si>
  <si>
    <t>2024 год к исполнению за 2022 год</t>
  </si>
  <si>
    <t>2024 год к ожидаемому исполнению за 2023 год</t>
  </si>
  <si>
    <t>2025 год к исполнению за 2022 год</t>
  </si>
  <si>
    <t>2025 год к ожидаемому исполнению за 2023 год</t>
  </si>
  <si>
    <t>Проект на 2026 год</t>
  </si>
  <si>
    <t>2026 год к исполнению за 2022 год</t>
  </si>
  <si>
    <t>2026 год к ожидаемому исполнению за 2023 год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</si>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</sst>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49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2" fillId="4" borderId="1"/>
    <xf numFmtId="0" fontId="2" fillId="4" borderId="4"/>
    <xf numFmtId="0" fontId="2" fillId="4" borderId="3"/>
    <xf numFmtId="0" fontId="2" fillId="4" borderId="1">
      <alignment shrinkToFit="1"/>
    </xf>
    <xf numFmtId="0" fontId="2" fillId="4" borderId="5"/>
    <xf numFmtId="0" fontId="2" fillId="4" borderId="5">
      <alignment horizontal="center"/>
    </xf>
    <xf numFmtId="4" fontId="3" fillId="0" borderId="2">
      <alignment horizontal="right" vertical="top" shrinkToFit="1"/>
    </xf>
    <xf numFmtId="49" fontId="2" fillId="0" borderId="2">
      <alignment vertical="top" wrapText="1"/>
    </xf>
    <xf numFmtId="4" fontId="2" fillId="0" borderId="2">
      <alignment horizontal="right" vertical="top" shrinkToFit="1"/>
    </xf>
    <xf numFmtId="0" fontId="2" fillId="4" borderId="5">
      <alignment shrinkToFit="1"/>
    </xf>
    <xf numFmtId="0" fontId="2" fillId="4" borderId="3">
      <alignment horizontal="center"/>
    </xf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1">
      <alignment horizontal="center"/>
    </xf>
    <xf numFmtId="0" fontId="2" fillId="0" borderId="1" xfId="12">
      <alignment horizontal="left" wrapText="1"/>
    </xf>
    <xf numFmtId="0" fontId="6" fillId="0" borderId="2" xfId="3" applyNumberFormat="1" applyFont="1" applyProtection="1">
      <alignment horizontal="center" vertical="center" wrapText="1"/>
    </xf>
    <xf numFmtId="0" fontId="7" fillId="0" borderId="2" xfId="3" applyNumberFormat="1" applyFont="1" applyProtection="1">
      <alignment horizontal="center" vertical="center" wrapText="1"/>
    </xf>
    <xf numFmtId="0" fontId="2" fillId="0" borderId="1" xfId="2" applyAlignment="1"/>
    <xf numFmtId="0" fontId="2" fillId="0" borderId="1" xfId="2" applyNumberFormat="1" applyAlignment="1" applyProtection="1">
      <alignment vertical="top"/>
    </xf>
    <xf numFmtId="0" fontId="6" fillId="0" borderId="2" xfId="3" applyNumberFormat="1" applyFont="1" applyAlignment="1" applyProtection="1">
      <alignment horizontal="center" vertical="top" wrapText="1"/>
    </xf>
    <xf numFmtId="0" fontId="0" fillId="0" borderId="0" xfId="0" applyAlignment="1" applyProtection="1">
      <alignment vertical="top"/>
      <protection locked="0"/>
    </xf>
    <xf numFmtId="0" fontId="6" fillId="0" borderId="1" xfId="2" applyFont="1" applyAlignment="1">
      <alignment horizontal="right"/>
    </xf>
    <xf numFmtId="0" fontId="7" fillId="0" borderId="2" xfId="3" applyNumberFormat="1" applyFont="1" applyAlignment="1" applyProtection="1">
      <alignment horizontal="center" vertical="center" wrapText="1"/>
    </xf>
    <xf numFmtId="164" fontId="0" fillId="0" borderId="0" xfId="0" applyNumberFormat="1" applyProtection="1">
      <protection locked="0"/>
    </xf>
    <xf numFmtId="0" fontId="9" fillId="0" borderId="2" xfId="4" applyNumberFormat="1" applyFont="1" applyAlignment="1" applyProtection="1">
      <alignment vertical="top" wrapText="1"/>
    </xf>
    <xf numFmtId="0" fontId="9" fillId="0" borderId="2" xfId="4" applyNumberFormat="1" applyFont="1" applyAlignment="1" applyProtection="1">
      <alignment horizontal="center" vertical="top" wrapText="1"/>
    </xf>
    <xf numFmtId="0" fontId="10" fillId="0" borderId="2" xfId="4" applyNumberFormat="1" applyFont="1" applyAlignment="1" applyProtection="1">
      <alignment vertical="top" wrapText="1"/>
    </xf>
    <xf numFmtId="0" fontId="10" fillId="0" borderId="2" xfId="4" applyNumberFormat="1" applyFont="1" applyAlignment="1" applyProtection="1">
      <alignment horizontal="center" vertical="center" wrapText="1"/>
    </xf>
    <xf numFmtId="0" fontId="9" fillId="0" borderId="2" xfId="4" applyNumberFormat="1" applyFont="1" applyAlignment="1" applyProtection="1">
      <alignment horizontal="center" vertical="center" wrapText="1"/>
    </xf>
    <xf numFmtId="49" fontId="10" fillId="0" borderId="2" xfId="4" applyNumberFormat="1" applyFont="1" applyAlignment="1" applyProtection="1">
      <alignment horizontal="center" vertical="center" wrapText="1"/>
    </xf>
    <xf numFmtId="4" fontId="9" fillId="0" borderId="2" xfId="6" applyNumberFormat="1" applyFont="1" applyFill="1" applyAlignment="1" applyProtection="1">
      <alignment horizontal="center" vertical="top" shrinkToFit="1"/>
    </xf>
    <xf numFmtId="4" fontId="9" fillId="0" borderId="2" xfId="29" applyNumberFormat="1" applyFont="1" applyFill="1" applyBorder="1" applyAlignment="1" applyProtection="1">
      <alignment horizontal="center" vertical="top" shrinkToFit="1"/>
    </xf>
    <xf numFmtId="4" fontId="10" fillId="0" borderId="2" xfId="6" applyNumberFormat="1" applyFont="1" applyFill="1" applyAlignment="1" applyProtection="1">
      <alignment horizontal="center" vertical="center" shrinkToFit="1"/>
    </xf>
    <xf numFmtId="4" fontId="10" fillId="0" borderId="2" xfId="29" applyNumberFormat="1" applyFont="1" applyFill="1" applyBorder="1" applyAlignment="1" applyProtection="1">
      <alignment horizontal="center" vertical="center" shrinkToFit="1"/>
    </xf>
    <xf numFmtId="4" fontId="9" fillId="0" borderId="2" xfId="6" applyNumberFormat="1" applyFont="1" applyFill="1" applyAlignment="1" applyProtection="1">
      <alignment horizontal="center" vertical="center" shrinkToFit="1"/>
    </xf>
    <xf numFmtId="4" fontId="9" fillId="0" borderId="2" xfId="29" applyNumberFormat="1" applyFont="1" applyFill="1" applyBorder="1" applyAlignment="1" applyProtection="1">
      <alignment horizontal="center" vertical="center" shrinkToFit="1"/>
    </xf>
    <xf numFmtId="4" fontId="10" fillId="0" borderId="2" xfId="5" applyNumberFormat="1" applyFont="1" applyFill="1" applyAlignment="1" applyProtection="1">
      <alignment horizontal="center" vertical="center" shrinkToFit="1"/>
    </xf>
    <xf numFmtId="4" fontId="9" fillId="0" borderId="6" xfId="9" applyNumberFormat="1" applyFont="1" applyFill="1" applyBorder="1" applyAlignment="1" applyProtection="1">
      <alignment horizontal="center" vertical="top" shrinkToFit="1"/>
    </xf>
    <xf numFmtId="49" fontId="9" fillId="0" borderId="2" xfId="4" applyNumberFormat="1" applyFont="1" applyAlignment="1" applyProtection="1">
      <alignment horizontal="center" vertical="center" wrapText="1"/>
    </xf>
    <xf numFmtId="0" fontId="1" fillId="0" borderId="1" xfId="1" applyNumberFormat="1" applyProtection="1">
      <alignment horizontal="center"/>
    </xf>
    <xf numFmtId="0" fontId="1" fillId="0" borderId="1" xfId="1">
      <alignment horizontal="center"/>
    </xf>
    <xf numFmtId="0" fontId="9" fillId="0" borderId="6" xfId="8" applyNumberFormat="1" applyFont="1" applyBorder="1" applyProtection="1">
      <alignment horizontal="right"/>
    </xf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8" fillId="0" borderId="1" xfId="1" applyNumberFormat="1" applyFont="1" applyAlignment="1" applyProtection="1">
      <alignment horizontal="center" vertical="top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1"/>
    <cellStyle name="xl23" xfId="2"/>
    <cellStyle name="xl24" xfId="19"/>
    <cellStyle name="xl25" xfId="3"/>
    <cellStyle name="xl26" xfId="20"/>
    <cellStyle name="xl27" xfId="21"/>
    <cellStyle name="xl28" xfId="8"/>
    <cellStyle name="xl29" xfId="9"/>
    <cellStyle name="xl30" xfId="10"/>
    <cellStyle name="xl31" xfId="11"/>
    <cellStyle name="xl32" xfId="12"/>
    <cellStyle name="xl33" xfId="4"/>
    <cellStyle name="xl34" xfId="5"/>
    <cellStyle name="xl35" xfId="6"/>
    <cellStyle name="xl36" xfId="7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Обычный" xfId="0" builtinId="0"/>
    <cellStyle name="Процентный" xfId="29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tabSelected="1" workbookViewId="0">
      <pane ySplit="4" topLeftCell="A5" activePane="bottomLeft" state="frozen"/>
      <selection pane="bottomLeft" sqref="A1:M1"/>
    </sheetView>
  </sheetViews>
  <sheetFormatPr defaultRowHeight="15" outlineLevelRow="1" x14ac:dyDescent="0.25"/>
  <cols>
    <col min="1" max="1" width="52.42578125" style="9" customWidth="1"/>
    <col min="2" max="2" width="10" style="9" customWidth="1"/>
    <col min="3" max="3" width="14" style="1" customWidth="1"/>
    <col min="4" max="4" width="16.5703125" style="1" customWidth="1"/>
    <col min="5" max="6" width="13.7109375" style="1" customWidth="1"/>
    <col min="7" max="7" width="15" style="1" customWidth="1"/>
    <col min="8" max="13" width="13.140625" style="1" customWidth="1"/>
    <col min="14" max="16384" width="9.140625" style="1"/>
  </cols>
  <sheetData>
    <row r="1" spans="1:13" ht="33" customHeight="1" x14ac:dyDescent="0.25">
      <c r="A1" s="33" t="s">
        <v>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4.5" customHeight="1" x14ac:dyDescent="0.25">
      <c r="A2" s="28"/>
      <c r="B2" s="28"/>
      <c r="C2" s="29"/>
      <c r="D2" s="29"/>
      <c r="E2" s="29"/>
      <c r="F2" s="29"/>
      <c r="G2" s="29"/>
      <c r="H2" s="29"/>
      <c r="I2" s="29"/>
      <c r="J2" s="29"/>
      <c r="K2" s="29"/>
      <c r="L2" s="2"/>
      <c r="M2" s="2"/>
    </row>
    <row r="3" spans="1:13" ht="12" customHeight="1" x14ac:dyDescent="0.25">
      <c r="A3" s="7"/>
      <c r="B3" s="7"/>
      <c r="C3" s="6"/>
      <c r="D3" s="6"/>
      <c r="E3" s="6"/>
      <c r="F3" s="6"/>
      <c r="G3" s="6"/>
      <c r="H3" s="6"/>
      <c r="I3" s="6"/>
      <c r="J3" s="6"/>
      <c r="L3" s="6"/>
      <c r="M3" s="10" t="s">
        <v>45</v>
      </c>
    </row>
    <row r="4" spans="1:13" ht="49.5" customHeight="1" x14ac:dyDescent="0.25">
      <c r="A4" s="11" t="s">
        <v>38</v>
      </c>
      <c r="B4" s="11" t="s">
        <v>19</v>
      </c>
      <c r="C4" s="5" t="s">
        <v>57</v>
      </c>
      <c r="D4" s="5" t="s">
        <v>58</v>
      </c>
      <c r="E4" s="5" t="s">
        <v>47</v>
      </c>
      <c r="F4" s="5" t="s">
        <v>59</v>
      </c>
      <c r="G4" s="5" t="s">
        <v>60</v>
      </c>
      <c r="H4" s="5" t="s">
        <v>54</v>
      </c>
      <c r="I4" s="5" t="s">
        <v>61</v>
      </c>
      <c r="J4" s="5" t="s">
        <v>62</v>
      </c>
      <c r="K4" s="5" t="s">
        <v>63</v>
      </c>
      <c r="L4" s="5" t="s">
        <v>64</v>
      </c>
      <c r="M4" s="5" t="s">
        <v>65</v>
      </c>
    </row>
    <row r="5" spans="1:13" ht="14.25" customHeight="1" x14ac:dyDescent="0.25">
      <c r="A5" s="8">
        <v>1</v>
      </c>
      <c r="B5" s="8">
        <v>2</v>
      </c>
      <c r="C5" s="4">
        <v>3</v>
      </c>
      <c r="D5" s="4">
        <v>4</v>
      </c>
      <c r="E5" s="4">
        <v>5</v>
      </c>
      <c r="F5" s="4" t="s">
        <v>32</v>
      </c>
      <c r="G5" s="4" t="s">
        <v>33</v>
      </c>
      <c r="H5" s="4">
        <v>8</v>
      </c>
      <c r="I5" s="4" t="s">
        <v>34</v>
      </c>
      <c r="J5" s="4" t="s">
        <v>35</v>
      </c>
      <c r="K5" s="4">
        <v>11</v>
      </c>
      <c r="L5" s="4" t="s">
        <v>36</v>
      </c>
      <c r="M5" s="4" t="s">
        <v>37</v>
      </c>
    </row>
    <row r="6" spans="1:13" x14ac:dyDescent="0.25">
      <c r="A6" s="13" t="s">
        <v>40</v>
      </c>
      <c r="B6" s="14" t="s">
        <v>0</v>
      </c>
      <c r="C6" s="19">
        <f>SUM(C7:C11)</f>
        <v>3099236.33</v>
      </c>
      <c r="D6" s="19">
        <f>SUM(D7:D11)</f>
        <v>3680401.49</v>
      </c>
      <c r="E6" s="19">
        <f>SUM(E7:E11)</f>
        <v>3847471.59</v>
      </c>
      <c r="F6" s="20">
        <f>E6/C6*100</f>
        <v>124.14256869530178</v>
      </c>
      <c r="G6" s="20">
        <f>E6/D6*100</f>
        <v>104.53945311276351</v>
      </c>
      <c r="H6" s="19">
        <f>SUM(H7:H11)</f>
        <v>2459400</v>
      </c>
      <c r="I6" s="20">
        <f>H6/C6*100</f>
        <v>79.355032599272604</v>
      </c>
      <c r="J6" s="20">
        <f>H6/D6*100</f>
        <v>66.824231179191258</v>
      </c>
      <c r="K6" s="19">
        <f>SUM(K7:K11)</f>
        <v>2459400</v>
      </c>
      <c r="L6" s="20">
        <f>K6/C6*100</f>
        <v>79.355032599272604</v>
      </c>
      <c r="M6" s="20">
        <f>K6/D6*100</f>
        <v>66.824231179191258</v>
      </c>
    </row>
    <row r="7" spans="1:13" ht="45" outlineLevel="1" x14ac:dyDescent="0.25">
      <c r="A7" s="15" t="s">
        <v>39</v>
      </c>
      <c r="B7" s="16" t="s">
        <v>1</v>
      </c>
      <c r="C7" s="21">
        <v>681587.58</v>
      </c>
      <c r="D7" s="21">
        <v>744318</v>
      </c>
      <c r="E7" s="21">
        <v>794060</v>
      </c>
      <c r="F7" s="22">
        <f t="shared" ref="F7:F29" si="0">E7/C7*100</f>
        <v>116.50153601683881</v>
      </c>
      <c r="G7" s="22">
        <f t="shared" ref="G7:G29" si="1">E7/D7*100</f>
        <v>106.68289628895175</v>
      </c>
      <c r="H7" s="21">
        <v>727652</v>
      </c>
      <c r="I7" s="22">
        <f t="shared" ref="I7:I29" si="2">H7/C7*100</f>
        <v>106.75840073259553</v>
      </c>
      <c r="J7" s="22">
        <f t="shared" ref="J7:J29" si="3">H7/D7*100</f>
        <v>97.760903269838963</v>
      </c>
      <c r="K7" s="21">
        <v>727652</v>
      </c>
      <c r="L7" s="22">
        <f t="shared" ref="L7:L29" si="4">K7/C7*100</f>
        <v>106.75840073259553</v>
      </c>
      <c r="M7" s="22">
        <f t="shared" ref="M7:M29" si="5">K7/D7*100</f>
        <v>97.760903269838963</v>
      </c>
    </row>
    <row r="8" spans="1:13" ht="45" outlineLevel="1" x14ac:dyDescent="0.25">
      <c r="A8" s="15" t="s">
        <v>66</v>
      </c>
      <c r="B8" s="16" t="s">
        <v>2</v>
      </c>
      <c r="C8" s="21">
        <v>2030663.67</v>
      </c>
      <c r="D8" s="21">
        <v>2381395</v>
      </c>
      <c r="E8" s="21">
        <v>2602050</v>
      </c>
      <c r="F8" s="22">
        <f t="shared" si="0"/>
        <v>128.13791069596473</v>
      </c>
      <c r="G8" s="22">
        <f t="shared" si="1"/>
        <v>109.26578749010558</v>
      </c>
      <c r="H8" s="21">
        <v>1653900</v>
      </c>
      <c r="I8" s="22">
        <f t="shared" si="2"/>
        <v>81.446279087663981</v>
      </c>
      <c r="J8" s="22">
        <f t="shared" si="3"/>
        <v>69.450889079720085</v>
      </c>
      <c r="K8" s="21">
        <v>1653900</v>
      </c>
      <c r="L8" s="22">
        <f t="shared" si="4"/>
        <v>81.446279087663981</v>
      </c>
      <c r="M8" s="22">
        <f t="shared" si="5"/>
        <v>69.450889079720085</v>
      </c>
    </row>
    <row r="9" spans="1:13" ht="45" outlineLevel="1" x14ac:dyDescent="0.25">
      <c r="A9" s="15" t="s">
        <v>41</v>
      </c>
      <c r="B9" s="16" t="s">
        <v>3</v>
      </c>
      <c r="C9" s="21">
        <v>46869.54</v>
      </c>
      <c r="D9" s="21">
        <v>49375</v>
      </c>
      <c r="E9" s="21">
        <v>53848</v>
      </c>
      <c r="F9" s="22">
        <f t="shared" si="0"/>
        <v>114.88911561752046</v>
      </c>
      <c r="G9" s="22">
        <f t="shared" si="1"/>
        <v>109.05924050632912</v>
      </c>
      <c r="H9" s="21">
        <v>53848</v>
      </c>
      <c r="I9" s="22">
        <f t="shared" si="2"/>
        <v>114.88911561752046</v>
      </c>
      <c r="J9" s="22">
        <f t="shared" si="3"/>
        <v>109.05924050632912</v>
      </c>
      <c r="K9" s="21">
        <v>53848</v>
      </c>
      <c r="L9" s="22">
        <f t="shared" si="4"/>
        <v>114.88911561752046</v>
      </c>
      <c r="M9" s="22">
        <f t="shared" si="5"/>
        <v>109.05924050632912</v>
      </c>
    </row>
    <row r="10" spans="1:13" outlineLevel="1" x14ac:dyDescent="0.25">
      <c r="A10" s="15" t="s">
        <v>42</v>
      </c>
      <c r="B10" s="16" t="s">
        <v>4</v>
      </c>
      <c r="C10" s="21">
        <v>0</v>
      </c>
      <c r="D10" s="21">
        <v>0</v>
      </c>
      <c r="E10" s="21">
        <v>20000</v>
      </c>
      <c r="F10" s="22"/>
      <c r="G10" s="22"/>
      <c r="H10" s="21">
        <v>20000</v>
      </c>
      <c r="I10" s="22"/>
      <c r="J10" s="22"/>
      <c r="K10" s="21">
        <v>20000</v>
      </c>
      <c r="L10" s="22"/>
      <c r="M10" s="22"/>
    </row>
    <row r="11" spans="1:13" outlineLevel="1" x14ac:dyDescent="0.25">
      <c r="A11" s="15" t="s">
        <v>43</v>
      </c>
      <c r="B11" s="16" t="s">
        <v>5</v>
      </c>
      <c r="C11" s="21">
        <v>340115.54</v>
      </c>
      <c r="D11" s="21">
        <v>505313.49</v>
      </c>
      <c r="E11" s="21">
        <v>377513.59</v>
      </c>
      <c r="F11" s="22">
        <f t="shared" si="0"/>
        <v>110.99568987644612</v>
      </c>
      <c r="G11" s="22">
        <f t="shared" si="1"/>
        <v>74.70878919143837</v>
      </c>
      <c r="H11" s="21">
        <v>4000</v>
      </c>
      <c r="I11" s="22">
        <f t="shared" si="2"/>
        <v>1.1760709316604587</v>
      </c>
      <c r="J11" s="22">
        <f t="shared" si="3"/>
        <v>0.79158781215201679</v>
      </c>
      <c r="K11" s="21">
        <v>4000</v>
      </c>
      <c r="L11" s="22">
        <f t="shared" si="4"/>
        <v>1.1760709316604587</v>
      </c>
      <c r="M11" s="22">
        <f t="shared" si="5"/>
        <v>0.79158781215201679</v>
      </c>
    </row>
    <row r="12" spans="1:13" x14ac:dyDescent="0.25">
      <c r="A12" s="13" t="s">
        <v>48</v>
      </c>
      <c r="B12" s="27" t="s">
        <v>49</v>
      </c>
      <c r="C12" s="23">
        <f>C13</f>
        <v>101000</v>
      </c>
      <c r="D12" s="23">
        <f t="shared" ref="D12:E14" si="6">D13</f>
        <v>115400</v>
      </c>
      <c r="E12" s="23">
        <f t="shared" si="6"/>
        <v>120600</v>
      </c>
      <c r="F12" s="24">
        <f t="shared" ref="F12:F13" si="7">E12/C12*100</f>
        <v>119.4059405940594</v>
      </c>
      <c r="G12" s="24">
        <f t="shared" ref="G12:G13" si="8">E12/D12*100</f>
        <v>104.50606585788562</v>
      </c>
      <c r="H12" s="23">
        <f>H13</f>
        <v>124800</v>
      </c>
      <c r="I12" s="24">
        <f t="shared" ref="I12:I13" si="9">H12/C12*100</f>
        <v>123.56435643564356</v>
      </c>
      <c r="J12" s="24">
        <f t="shared" ref="J12:J13" si="10">H12/D12*100</f>
        <v>108.14558058925476</v>
      </c>
      <c r="K12" s="23">
        <f>K13</f>
        <v>0</v>
      </c>
      <c r="L12" s="24">
        <f t="shared" ref="L12:L13" si="11">K12/C12*100</f>
        <v>0</v>
      </c>
      <c r="M12" s="24">
        <f t="shared" ref="M12:M13" si="12">K12/D12*100</f>
        <v>0</v>
      </c>
    </row>
    <row r="13" spans="1:13" ht="30.75" customHeight="1" outlineLevel="1" x14ac:dyDescent="0.25">
      <c r="A13" s="15" t="s">
        <v>50</v>
      </c>
      <c r="B13" s="18" t="s">
        <v>51</v>
      </c>
      <c r="C13" s="21">
        <v>101000</v>
      </c>
      <c r="D13" s="21">
        <v>115400</v>
      </c>
      <c r="E13" s="21">
        <v>120600</v>
      </c>
      <c r="F13" s="22">
        <f t="shared" si="7"/>
        <v>119.4059405940594</v>
      </c>
      <c r="G13" s="22">
        <f t="shared" si="8"/>
        <v>104.50606585788562</v>
      </c>
      <c r="H13" s="21">
        <v>124800</v>
      </c>
      <c r="I13" s="22">
        <f t="shared" si="9"/>
        <v>123.56435643564356</v>
      </c>
      <c r="J13" s="22">
        <f t="shared" si="10"/>
        <v>108.14558058925476</v>
      </c>
      <c r="K13" s="21">
        <v>0</v>
      </c>
      <c r="L13" s="22">
        <f t="shared" si="11"/>
        <v>0</v>
      </c>
      <c r="M13" s="22">
        <f t="shared" si="12"/>
        <v>0</v>
      </c>
    </row>
    <row r="14" spans="1:13" ht="28.5" x14ac:dyDescent="0.25">
      <c r="A14" s="13" t="s">
        <v>20</v>
      </c>
      <c r="B14" s="17" t="s">
        <v>6</v>
      </c>
      <c r="C14" s="23">
        <f>C15</f>
        <v>49997.36</v>
      </c>
      <c r="D14" s="23">
        <f t="shared" si="6"/>
        <v>50000</v>
      </c>
      <c r="E14" s="23">
        <f t="shared" si="6"/>
        <v>50000</v>
      </c>
      <c r="F14" s="24">
        <f t="shared" si="0"/>
        <v>100.00528027879871</v>
      </c>
      <c r="G14" s="24">
        <f t="shared" si="1"/>
        <v>100</v>
      </c>
      <c r="H14" s="23">
        <f>H15</f>
        <v>20000</v>
      </c>
      <c r="I14" s="24">
        <f t="shared" si="2"/>
        <v>40.002112111519487</v>
      </c>
      <c r="J14" s="24">
        <f t="shared" si="3"/>
        <v>40</v>
      </c>
      <c r="K14" s="23">
        <f>K15</f>
        <v>20000</v>
      </c>
      <c r="L14" s="24">
        <f t="shared" si="4"/>
        <v>40.002112111519487</v>
      </c>
      <c r="M14" s="24">
        <f t="shared" si="5"/>
        <v>40</v>
      </c>
    </row>
    <row r="15" spans="1:13" ht="43.5" customHeight="1" outlineLevel="1" x14ac:dyDescent="0.25">
      <c r="A15" s="15" t="s">
        <v>52</v>
      </c>
      <c r="B15" s="18" t="s">
        <v>53</v>
      </c>
      <c r="C15" s="21">
        <v>49997.36</v>
      </c>
      <c r="D15" s="21">
        <v>50000</v>
      </c>
      <c r="E15" s="21">
        <v>50000</v>
      </c>
      <c r="F15" s="22">
        <f t="shared" si="0"/>
        <v>100.00528027879871</v>
      </c>
      <c r="G15" s="22">
        <f t="shared" si="1"/>
        <v>100</v>
      </c>
      <c r="H15" s="21">
        <v>20000</v>
      </c>
      <c r="I15" s="22">
        <f t="shared" si="2"/>
        <v>40.002112111519487</v>
      </c>
      <c r="J15" s="22">
        <f t="shared" si="3"/>
        <v>40</v>
      </c>
      <c r="K15" s="21">
        <v>20000</v>
      </c>
      <c r="L15" s="22">
        <f t="shared" si="4"/>
        <v>40.002112111519487</v>
      </c>
      <c r="M15" s="22">
        <f t="shared" si="5"/>
        <v>40</v>
      </c>
    </row>
    <row r="16" spans="1:13" x14ac:dyDescent="0.25">
      <c r="A16" s="13" t="s">
        <v>21</v>
      </c>
      <c r="B16" s="17" t="s">
        <v>7</v>
      </c>
      <c r="C16" s="23">
        <f>SUM(C17:C18)</f>
        <v>1266980.1299999999</v>
      </c>
      <c r="D16" s="23">
        <f>SUM(D17:D18)</f>
        <v>1385078.14</v>
      </c>
      <c r="E16" s="23">
        <f>SUM(E17:E18)</f>
        <v>1606640</v>
      </c>
      <c r="F16" s="24">
        <f t="shared" si="0"/>
        <v>126.80861853768772</v>
      </c>
      <c r="G16" s="24">
        <f t="shared" si="1"/>
        <v>115.99634371530838</v>
      </c>
      <c r="H16" s="23">
        <f>SUM(H17:H17)</f>
        <v>1596640</v>
      </c>
      <c r="I16" s="24"/>
      <c r="J16" s="24">
        <f t="shared" si="3"/>
        <v>115.27436278793628</v>
      </c>
      <c r="K16" s="23">
        <f>SUM(K17:K17)</f>
        <v>1596640</v>
      </c>
      <c r="L16" s="24"/>
      <c r="M16" s="24">
        <f t="shared" si="5"/>
        <v>115.27436278793628</v>
      </c>
    </row>
    <row r="17" spans="1:13" outlineLevel="1" x14ac:dyDescent="0.25">
      <c r="A17" s="15" t="s">
        <v>22</v>
      </c>
      <c r="B17" s="16" t="s">
        <v>8</v>
      </c>
      <c r="C17" s="21">
        <v>1240980.1299999999</v>
      </c>
      <c r="D17" s="21">
        <v>1365078.14</v>
      </c>
      <c r="E17" s="21">
        <v>1596640</v>
      </c>
      <c r="F17" s="22">
        <f t="shared" si="0"/>
        <v>128.65959425152118</v>
      </c>
      <c r="G17" s="22">
        <f t="shared" si="1"/>
        <v>116.96326775843031</v>
      </c>
      <c r="H17" s="21">
        <v>1596640</v>
      </c>
      <c r="I17" s="22"/>
      <c r="J17" s="22">
        <f t="shared" si="3"/>
        <v>116.96326775843031</v>
      </c>
      <c r="K17" s="21">
        <v>1596640</v>
      </c>
      <c r="L17" s="22"/>
      <c r="M17" s="22">
        <f t="shared" si="5"/>
        <v>116.96326775843031</v>
      </c>
    </row>
    <row r="18" spans="1:13" outlineLevel="1" x14ac:dyDescent="0.25">
      <c r="A18" s="15" t="s">
        <v>55</v>
      </c>
      <c r="B18" s="16">
        <v>412</v>
      </c>
      <c r="C18" s="21">
        <v>26000</v>
      </c>
      <c r="D18" s="21">
        <v>20000</v>
      </c>
      <c r="E18" s="21">
        <v>10000</v>
      </c>
      <c r="F18" s="22"/>
      <c r="G18" s="22">
        <f t="shared" si="1"/>
        <v>50</v>
      </c>
      <c r="H18" s="21">
        <v>0</v>
      </c>
      <c r="I18" s="22"/>
      <c r="J18" s="22">
        <f t="shared" si="3"/>
        <v>0</v>
      </c>
      <c r="K18" s="21">
        <v>0</v>
      </c>
      <c r="L18" s="22"/>
      <c r="M18" s="22">
        <f t="shared" si="5"/>
        <v>0</v>
      </c>
    </row>
    <row r="19" spans="1:13" ht="21" customHeight="1" x14ac:dyDescent="0.25">
      <c r="A19" s="13" t="s">
        <v>23</v>
      </c>
      <c r="B19" s="17" t="s">
        <v>9</v>
      </c>
      <c r="C19" s="23">
        <f>SUM(C20:C21)</f>
        <v>2282474.2799999998</v>
      </c>
      <c r="D19" s="23">
        <f>SUM(D20:D21)</f>
        <v>3248146.01</v>
      </c>
      <c r="E19" s="23">
        <f>SUM(E20:E21)</f>
        <v>1585984.34</v>
      </c>
      <c r="F19" s="24">
        <f t="shared" si="0"/>
        <v>69.485310476313458</v>
      </c>
      <c r="G19" s="24">
        <f t="shared" si="1"/>
        <v>48.827372141438929</v>
      </c>
      <c r="H19" s="23">
        <f>SUM(H20:H21)</f>
        <v>863436.62</v>
      </c>
      <c r="I19" s="24">
        <f t="shared" si="2"/>
        <v>37.828974791339164</v>
      </c>
      <c r="J19" s="24">
        <f t="shared" si="3"/>
        <v>26.582444795946842</v>
      </c>
      <c r="K19" s="23">
        <f>SUM(K20:K21)</f>
        <v>729671.34</v>
      </c>
      <c r="L19" s="24">
        <f t="shared" si="4"/>
        <v>31.968436463608256</v>
      </c>
      <c r="M19" s="24">
        <f t="shared" si="5"/>
        <v>22.464240762378783</v>
      </c>
    </row>
    <row r="20" spans="1:13" outlineLevel="1" x14ac:dyDescent="0.25">
      <c r="A20" s="15" t="s">
        <v>24</v>
      </c>
      <c r="B20" s="18" t="s">
        <v>10</v>
      </c>
      <c r="C20" s="21">
        <v>286214.61</v>
      </c>
      <c r="D20" s="21">
        <v>322912.96999999997</v>
      </c>
      <c r="E20" s="21">
        <v>402082</v>
      </c>
      <c r="F20" s="22">
        <f t="shared" si="0"/>
        <v>140.48269583442999</v>
      </c>
      <c r="G20" s="22">
        <f t="shared" si="1"/>
        <v>124.51714156913549</v>
      </c>
      <c r="H20" s="21">
        <v>171642</v>
      </c>
      <c r="I20" s="22">
        <f t="shared" si="2"/>
        <v>59.969684985682605</v>
      </c>
      <c r="J20" s="22">
        <f t="shared" si="3"/>
        <v>53.154260109155729</v>
      </c>
      <c r="K20" s="21">
        <v>171642</v>
      </c>
      <c r="L20" s="22">
        <f t="shared" si="4"/>
        <v>59.969684985682605</v>
      </c>
      <c r="M20" s="22">
        <f t="shared" si="5"/>
        <v>53.154260109155729</v>
      </c>
    </row>
    <row r="21" spans="1:13" outlineLevel="1" x14ac:dyDescent="0.25">
      <c r="A21" s="15" t="s">
        <v>25</v>
      </c>
      <c r="B21" s="18" t="s">
        <v>11</v>
      </c>
      <c r="C21" s="21">
        <v>1996259.67</v>
      </c>
      <c r="D21" s="21">
        <v>2925233.04</v>
      </c>
      <c r="E21" s="21">
        <v>1183902.3400000001</v>
      </c>
      <c r="F21" s="22">
        <f t="shared" si="0"/>
        <v>59.306029059836696</v>
      </c>
      <c r="G21" s="22">
        <f t="shared" si="1"/>
        <v>40.472069192818907</v>
      </c>
      <c r="H21" s="21">
        <v>691794.62</v>
      </c>
      <c r="I21" s="22">
        <f t="shared" si="2"/>
        <v>34.654540709125278</v>
      </c>
      <c r="J21" s="22">
        <f t="shared" si="3"/>
        <v>23.649213944335866</v>
      </c>
      <c r="K21" s="21">
        <v>558029.34</v>
      </c>
      <c r="L21" s="22">
        <f t="shared" si="4"/>
        <v>27.953745115734367</v>
      </c>
      <c r="M21" s="22">
        <f t="shared" si="5"/>
        <v>19.076406302316343</v>
      </c>
    </row>
    <row r="22" spans="1:13" x14ac:dyDescent="0.25">
      <c r="A22" s="13" t="s">
        <v>26</v>
      </c>
      <c r="B22" s="17" t="s">
        <v>12</v>
      </c>
      <c r="C22" s="23">
        <f>SUM(C23:C24)</f>
        <v>19874.64</v>
      </c>
      <c r="D22" s="23">
        <f>SUM(D23:D24)</f>
        <v>25000</v>
      </c>
      <c r="E22" s="23">
        <f>SUM(E23:E24)</f>
        <v>7500</v>
      </c>
      <c r="F22" s="24">
        <f t="shared" si="0"/>
        <v>37.736532586250618</v>
      </c>
      <c r="G22" s="24">
        <f t="shared" si="1"/>
        <v>30</v>
      </c>
      <c r="H22" s="23">
        <f>SUM(H23:H24)</f>
        <v>1000</v>
      </c>
      <c r="I22" s="24">
        <f t="shared" si="2"/>
        <v>5.0315376781667496</v>
      </c>
      <c r="J22" s="24">
        <f t="shared" si="3"/>
        <v>4</v>
      </c>
      <c r="K22" s="23">
        <f>SUM(K23:K24)</f>
        <v>1000</v>
      </c>
      <c r="L22" s="24">
        <f t="shared" si="4"/>
        <v>5.0315376781667496</v>
      </c>
      <c r="M22" s="24">
        <f t="shared" si="5"/>
        <v>4</v>
      </c>
    </row>
    <row r="23" spans="1:13" ht="30" outlineLevel="1" x14ac:dyDescent="0.25">
      <c r="A23" s="15" t="s">
        <v>27</v>
      </c>
      <c r="B23" s="16" t="s">
        <v>13</v>
      </c>
      <c r="C23" s="21">
        <v>14900</v>
      </c>
      <c r="D23" s="25">
        <v>20000</v>
      </c>
      <c r="E23" s="21">
        <v>5000</v>
      </c>
      <c r="F23" s="22">
        <f t="shared" si="0"/>
        <v>33.557046979865774</v>
      </c>
      <c r="G23" s="22">
        <f t="shared" si="1"/>
        <v>25</v>
      </c>
      <c r="H23" s="21">
        <v>0</v>
      </c>
      <c r="I23" s="22">
        <f t="shared" si="2"/>
        <v>0</v>
      </c>
      <c r="J23" s="22">
        <f t="shared" si="3"/>
        <v>0</v>
      </c>
      <c r="K23" s="21">
        <v>0</v>
      </c>
      <c r="L23" s="22">
        <f t="shared" si="4"/>
        <v>0</v>
      </c>
      <c r="M23" s="22">
        <f t="shared" si="5"/>
        <v>0</v>
      </c>
    </row>
    <row r="24" spans="1:13" outlineLevel="1" x14ac:dyDescent="0.25">
      <c r="A24" s="15" t="s">
        <v>46</v>
      </c>
      <c r="B24" s="16" t="s">
        <v>14</v>
      </c>
      <c r="C24" s="21">
        <v>4974.6400000000003</v>
      </c>
      <c r="D24" s="25">
        <v>5000</v>
      </c>
      <c r="E24" s="21">
        <v>2500</v>
      </c>
      <c r="F24" s="22">
        <f t="shared" si="0"/>
        <v>50.254892816364595</v>
      </c>
      <c r="G24" s="22">
        <f t="shared" si="1"/>
        <v>50</v>
      </c>
      <c r="H24" s="21">
        <v>1000</v>
      </c>
      <c r="I24" s="22">
        <f t="shared" si="2"/>
        <v>20.101957126545837</v>
      </c>
      <c r="J24" s="22">
        <f t="shared" si="3"/>
        <v>20</v>
      </c>
      <c r="K24" s="21">
        <v>1000</v>
      </c>
      <c r="L24" s="22">
        <f t="shared" si="4"/>
        <v>20.101957126545837</v>
      </c>
      <c r="M24" s="22">
        <f t="shared" si="5"/>
        <v>20</v>
      </c>
    </row>
    <row r="25" spans="1:13" x14ac:dyDescent="0.25">
      <c r="A25" s="13" t="s">
        <v>28</v>
      </c>
      <c r="B25" s="17" t="s">
        <v>15</v>
      </c>
      <c r="C25" s="23">
        <f>C26</f>
        <v>4683500.49</v>
      </c>
      <c r="D25" s="23">
        <f t="shared" ref="D25:E25" si="13">D26</f>
        <v>4237574.28</v>
      </c>
      <c r="E25" s="23">
        <f t="shared" si="13"/>
        <v>2343300</v>
      </c>
      <c r="F25" s="24">
        <f t="shared" si="0"/>
        <v>50.033089673062037</v>
      </c>
      <c r="G25" s="24">
        <f t="shared" si="1"/>
        <v>55.298145711796231</v>
      </c>
      <c r="H25" s="23">
        <f>H26</f>
        <v>1984960</v>
      </c>
      <c r="I25" s="24">
        <f t="shared" si="2"/>
        <v>42.38197485488039</v>
      </c>
      <c r="J25" s="24">
        <f t="shared" si="3"/>
        <v>46.841892763234341</v>
      </c>
      <c r="K25" s="23">
        <f>K26</f>
        <v>1984960</v>
      </c>
      <c r="L25" s="24">
        <f t="shared" si="4"/>
        <v>42.38197485488039</v>
      </c>
      <c r="M25" s="24">
        <f t="shared" si="5"/>
        <v>46.841892763234341</v>
      </c>
    </row>
    <row r="26" spans="1:13" outlineLevel="1" x14ac:dyDescent="0.25">
      <c r="A26" s="15" t="s">
        <v>29</v>
      </c>
      <c r="B26" s="16" t="s">
        <v>16</v>
      </c>
      <c r="C26" s="21">
        <v>4683500.49</v>
      </c>
      <c r="D26" s="21">
        <v>4237574.28</v>
      </c>
      <c r="E26" s="21">
        <v>2343300</v>
      </c>
      <c r="F26" s="22">
        <f t="shared" si="0"/>
        <v>50.033089673062037</v>
      </c>
      <c r="G26" s="22">
        <f t="shared" si="1"/>
        <v>55.298145711796231</v>
      </c>
      <c r="H26" s="21">
        <v>1984960</v>
      </c>
      <c r="I26" s="22">
        <f t="shared" si="2"/>
        <v>42.38197485488039</v>
      </c>
      <c r="J26" s="22">
        <f t="shared" si="3"/>
        <v>46.841892763234341</v>
      </c>
      <c r="K26" s="21">
        <v>1984960</v>
      </c>
      <c r="L26" s="22">
        <f t="shared" si="4"/>
        <v>42.38197485488039</v>
      </c>
      <c r="M26" s="22">
        <f t="shared" si="5"/>
        <v>46.841892763234341</v>
      </c>
    </row>
    <row r="27" spans="1:13" x14ac:dyDescent="0.25">
      <c r="A27" s="13" t="s">
        <v>30</v>
      </c>
      <c r="B27" s="17" t="s">
        <v>17</v>
      </c>
      <c r="C27" s="23">
        <f>SUM(C28:C28)</f>
        <v>63000</v>
      </c>
      <c r="D27" s="23">
        <f>SUM(D28:D28)</f>
        <v>36000</v>
      </c>
      <c r="E27" s="23">
        <f>SUM(E28:E28)</f>
        <v>36000</v>
      </c>
      <c r="F27" s="24">
        <f t="shared" si="0"/>
        <v>57.142857142857139</v>
      </c>
      <c r="G27" s="24">
        <f t="shared" si="1"/>
        <v>100</v>
      </c>
      <c r="H27" s="23">
        <f>SUM(H28:H28)</f>
        <v>36000</v>
      </c>
      <c r="I27" s="24">
        <f t="shared" si="2"/>
        <v>57.142857142857139</v>
      </c>
      <c r="J27" s="24">
        <f t="shared" si="3"/>
        <v>100</v>
      </c>
      <c r="K27" s="23">
        <f>SUM(K28:K28)</f>
        <v>36000</v>
      </c>
      <c r="L27" s="24">
        <f t="shared" si="4"/>
        <v>57.142857142857139</v>
      </c>
      <c r="M27" s="24">
        <f t="shared" si="5"/>
        <v>100</v>
      </c>
    </row>
    <row r="28" spans="1:13" outlineLevel="1" x14ac:dyDescent="0.25">
      <c r="A28" s="15" t="s">
        <v>31</v>
      </c>
      <c r="B28" s="16" t="s">
        <v>18</v>
      </c>
      <c r="C28" s="21">
        <v>63000</v>
      </c>
      <c r="D28" s="21">
        <v>36000</v>
      </c>
      <c r="E28" s="21">
        <v>36000</v>
      </c>
      <c r="F28" s="22">
        <f t="shared" si="0"/>
        <v>57.142857142857139</v>
      </c>
      <c r="G28" s="22">
        <f t="shared" si="1"/>
        <v>100</v>
      </c>
      <c r="H28" s="21">
        <v>36000</v>
      </c>
      <c r="I28" s="22">
        <f t="shared" si="2"/>
        <v>57.142857142857139</v>
      </c>
      <c r="J28" s="22">
        <f t="shared" si="3"/>
        <v>100</v>
      </c>
      <c r="K28" s="21">
        <v>36000</v>
      </c>
      <c r="L28" s="22">
        <f t="shared" si="4"/>
        <v>57.142857142857139</v>
      </c>
      <c r="M28" s="22">
        <f t="shared" si="5"/>
        <v>100</v>
      </c>
    </row>
    <row r="29" spans="1:13" ht="21" customHeight="1" x14ac:dyDescent="0.25">
      <c r="A29" s="30" t="s">
        <v>44</v>
      </c>
      <c r="B29" s="30"/>
      <c r="C29" s="26">
        <f>C6+C14+C16+C19+C22+C25+C27+C12</f>
        <v>11566063.23</v>
      </c>
      <c r="D29" s="26">
        <f>D6+D14+D16+D19+D22+D25+D27+D12</f>
        <v>12777599.920000002</v>
      </c>
      <c r="E29" s="26">
        <f>E6+E14+E16+E19+E22+E25+E27+E12</f>
        <v>9597495.9299999997</v>
      </c>
      <c r="F29" s="24">
        <f t="shared" si="0"/>
        <v>82.979798217824538</v>
      </c>
      <c r="G29" s="20">
        <f t="shared" si="1"/>
        <v>75.111883218206117</v>
      </c>
      <c r="H29" s="26">
        <f>H6+H14+H16+H19+H22+H25+H27+H12</f>
        <v>7086236.6200000001</v>
      </c>
      <c r="I29" s="20">
        <f t="shared" si="2"/>
        <v>61.267489889038075</v>
      </c>
      <c r="J29" s="20">
        <f t="shared" si="3"/>
        <v>55.45827592322987</v>
      </c>
      <c r="K29" s="26">
        <f>K6+K14+K16+K19+K22+K25+K27+K12</f>
        <v>6827671.3399999999</v>
      </c>
      <c r="L29" s="20">
        <f t="shared" si="4"/>
        <v>59.031938562210328</v>
      </c>
      <c r="M29" s="20">
        <f t="shared" si="5"/>
        <v>53.434693391151342</v>
      </c>
    </row>
    <row r="30" spans="1:13" x14ac:dyDescent="0.25">
      <c r="A30" s="31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"/>
      <c r="M30" s="3"/>
    </row>
    <row r="31" spans="1:13" x14ac:dyDescent="0.25">
      <c r="D31" s="12"/>
    </row>
  </sheetData>
  <mergeCells count="4">
    <mergeCell ref="A2:K2"/>
    <mergeCell ref="A29:B29"/>
    <mergeCell ref="A30:K30"/>
    <mergeCell ref="A1:M1"/>
  </mergeCells>
  <pageMargins left="0.78749999999999998" right="0.59027779999999996" top="0.59027779999999996" bottom="0.59027779999999996" header="0.39374999999999999" footer="0.51180550000000002"/>
  <pageSetup paperSize="9" scale="58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67F2628-A8B3-4A16-B476-ECFAF188749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Елесина Алена Сергеевна</dc:creator>
  <cp:lastModifiedBy>Татьяна</cp:lastModifiedBy>
  <cp:lastPrinted>2018-11-09T10:01:11Z</cp:lastPrinted>
  <dcterms:created xsi:type="dcterms:W3CDTF">2018-10-31T12:49:20Z</dcterms:created>
  <dcterms:modified xsi:type="dcterms:W3CDTF">2023-11-15T06:25:51Z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01.09.2016 10_57_40)(5).xlsx</vt:lpwstr>
  </property>
  <property fmtid="{D5CDD505-2E9C-101B-9397-08002B2CF9AE}" pid="3" name="Название отчета">
    <vt:lpwstr>Вариант (новый от 01.09.2016 10_57_40)(5).xlsx</vt:lpwstr>
  </property>
  <property fmtid="{D5CDD505-2E9C-101B-9397-08002B2CF9AE}" pid="4" name="Версия клиента">
    <vt:lpwstr>18.4.7.10170</vt:lpwstr>
  </property>
  <property fmtid="{D5CDD505-2E9C-101B-9397-08002B2CF9AE}" pid="5" name="Версия базы">
    <vt:lpwstr>18.4.4202.53846283</vt:lpwstr>
  </property>
  <property fmtid="{D5CDD505-2E9C-101B-9397-08002B2CF9AE}" pid="6" name="Тип сервера">
    <vt:lpwstr>MSSQL</vt:lpwstr>
  </property>
  <property fmtid="{D5CDD505-2E9C-101B-9397-08002B2CF9AE}" pid="7" name="Сервер">
    <vt:lpwstr>depo-2009</vt:lpwstr>
  </property>
  <property fmtid="{D5CDD505-2E9C-101B-9397-08002B2CF9AE}" pid="8" name="База">
    <vt:lpwstr>iv2018</vt:lpwstr>
  </property>
  <property fmtid="{D5CDD505-2E9C-101B-9397-08002B2CF9AE}" pid="9" name="Пользователь">
    <vt:lpwstr>елесина</vt:lpwstr>
  </property>
  <property fmtid="{D5CDD505-2E9C-101B-9397-08002B2CF9AE}" pid="10" name="Шаблон">
    <vt:lpwstr>sqr_rosp_svod2016</vt:lpwstr>
  </property>
  <property fmtid="{D5CDD505-2E9C-101B-9397-08002B2CF9AE}" pid="11" name="Локальная база">
    <vt:lpwstr>используется</vt:lpwstr>
  </property>
</Properties>
</file>