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3150" windowWidth="24030" windowHeight="3165" activeTab="1"/>
  </bookViews>
  <sheets>
    <sheet name="Доходы" sheetId="2" r:id="rId1"/>
    <sheet name="Расходы" sheetId="3" r:id="rId2"/>
    <sheet name="Источники" sheetId="4" r:id="rId3"/>
  </sheets>
  <calcPr calcId="144525"/>
</workbook>
</file>

<file path=xl/calcChain.xml><?xml version="1.0" encoding="utf-8"?>
<calcChain xmlns="http://schemas.openxmlformats.org/spreadsheetml/2006/main">
  <c r="E290" i="3" l="1"/>
  <c r="E289" i="3" s="1"/>
  <c r="E288" i="3" s="1"/>
  <c r="E287" i="3" s="1"/>
  <c r="E291" i="3"/>
  <c r="D291" i="3"/>
  <c r="D290" i="3" s="1"/>
  <c r="D289" i="3" s="1"/>
  <c r="D288" i="3" s="1"/>
  <c r="D287" i="3" s="1"/>
  <c r="E285" i="3"/>
  <c r="E284" i="3" s="1"/>
  <c r="E283" i="3" s="1"/>
  <c r="E282" i="3" s="1"/>
  <c r="D285" i="3"/>
  <c r="D284" i="3" s="1"/>
  <c r="D283" i="3" s="1"/>
  <c r="D282" i="3" s="1"/>
  <c r="E280" i="3"/>
  <c r="E279" i="3" s="1"/>
  <c r="E278" i="3" s="1"/>
  <c r="E277" i="3" s="1"/>
  <c r="D280" i="3"/>
  <c r="D279" i="3" s="1"/>
  <c r="D278" i="3" s="1"/>
  <c r="D277" i="3" s="1"/>
  <c r="E274" i="3"/>
  <c r="E273" i="3" s="1"/>
  <c r="E272" i="3" s="1"/>
  <c r="D274" i="3"/>
  <c r="D273" i="3" s="1"/>
  <c r="D272" i="3" s="1"/>
  <c r="E270" i="3"/>
  <c r="D270" i="3"/>
  <c r="E268" i="3"/>
  <c r="E267" i="3" s="1"/>
  <c r="E266" i="3" s="1"/>
  <c r="E265" i="3" s="1"/>
  <c r="D268" i="3"/>
  <c r="D267" i="3" s="1"/>
  <c r="D266" i="3" s="1"/>
  <c r="D265" i="3" s="1"/>
  <c r="D263" i="3"/>
  <c r="D262" i="3" s="1"/>
  <c r="E260" i="3"/>
  <c r="E259" i="3" s="1"/>
  <c r="D260" i="3"/>
  <c r="D259" i="3" s="1"/>
  <c r="F257" i="3"/>
  <c r="F258" i="3"/>
  <c r="E257" i="3"/>
  <c r="D257" i="3"/>
  <c r="F253" i="3"/>
  <c r="F254" i="3"/>
  <c r="E250" i="3"/>
  <c r="E249" i="3" s="1"/>
  <c r="E248" i="3" s="1"/>
  <c r="D250" i="3"/>
  <c r="D249" i="3" s="1"/>
  <c r="D248" i="3" s="1"/>
  <c r="E244" i="3"/>
  <c r="E243" i="3" s="1"/>
  <c r="E245" i="3"/>
  <c r="D245" i="3"/>
  <c r="D244" i="3" s="1"/>
  <c r="D243" i="3" s="1"/>
  <c r="E239" i="3"/>
  <c r="E238" i="3" s="1"/>
  <c r="E237" i="3" s="1"/>
  <c r="E236" i="3" s="1"/>
  <c r="E235" i="3" s="1"/>
  <c r="D239" i="3"/>
  <c r="D238" i="3" s="1"/>
  <c r="D237" i="3" s="1"/>
  <c r="D236" i="3" s="1"/>
  <c r="D235" i="3" s="1"/>
  <c r="E233" i="3"/>
  <c r="E232" i="3" s="1"/>
  <c r="E231" i="3" s="1"/>
  <c r="E230" i="3" s="1"/>
  <c r="E229" i="3" s="1"/>
  <c r="D233" i="3"/>
  <c r="D232" i="3" s="1"/>
  <c r="D231" i="3" s="1"/>
  <c r="D230" i="3" s="1"/>
  <c r="D229" i="3" s="1"/>
  <c r="E226" i="3"/>
  <c r="E225" i="3" s="1"/>
  <c r="E224" i="3" s="1"/>
  <c r="E223" i="3" s="1"/>
  <c r="D226" i="3"/>
  <c r="D225" i="3" s="1"/>
  <c r="D224" i="3" s="1"/>
  <c r="D223" i="3" s="1"/>
  <c r="E221" i="3"/>
  <c r="E220" i="3" s="1"/>
  <c r="E219" i="3" s="1"/>
  <c r="E218" i="3" s="1"/>
  <c r="D221" i="3"/>
  <c r="D220" i="3" s="1"/>
  <c r="D219" i="3" s="1"/>
  <c r="D218" i="3" s="1"/>
  <c r="E216" i="3"/>
  <c r="E215" i="3" s="1"/>
  <c r="E214" i="3" s="1"/>
  <c r="E213" i="3" s="1"/>
  <c r="D216" i="3"/>
  <c r="D215" i="3" s="1"/>
  <c r="D214" i="3" s="1"/>
  <c r="D213" i="3" s="1"/>
  <c r="E211" i="3"/>
  <c r="E210" i="3" s="1"/>
  <c r="E209" i="3" s="1"/>
  <c r="E208" i="3" s="1"/>
  <c r="D211" i="3"/>
  <c r="D210" i="3" s="1"/>
  <c r="D209" i="3" s="1"/>
  <c r="D208" i="3" s="1"/>
  <c r="E242" i="3" l="1"/>
  <c r="E241" i="3" s="1"/>
  <c r="D242" i="3"/>
  <c r="D241" i="3" s="1"/>
  <c r="E228" i="3"/>
  <c r="D228" i="3"/>
  <c r="E206" i="3"/>
  <c r="D206" i="3"/>
  <c r="E196" i="3"/>
  <c r="E195" i="3" s="1"/>
  <c r="E194" i="3" s="1"/>
  <c r="E193" i="3" s="1"/>
  <c r="D196" i="3"/>
  <c r="D195" i="3" s="1"/>
  <c r="D194" i="3" s="1"/>
  <c r="D193" i="3" s="1"/>
  <c r="E191" i="3"/>
  <c r="D191" i="3"/>
  <c r="E188" i="3"/>
  <c r="D188" i="3"/>
  <c r="E182" i="3"/>
  <c r="E181" i="3" s="1"/>
  <c r="E180" i="3" s="1"/>
  <c r="E179" i="3" s="1"/>
  <c r="D182" i="3"/>
  <c r="D181" i="3" s="1"/>
  <c r="D180" i="3" s="1"/>
  <c r="D179" i="3" s="1"/>
  <c r="F183" i="3"/>
  <c r="F182" i="3" s="1"/>
  <c r="F181" i="3" s="1"/>
  <c r="F180" i="3" s="1"/>
  <c r="F179" i="3" s="1"/>
  <c r="E177" i="3"/>
  <c r="E176" i="3" s="1"/>
  <c r="E175" i="3" s="1"/>
  <c r="E174" i="3" s="1"/>
  <c r="D177" i="3"/>
  <c r="D176" i="3" s="1"/>
  <c r="D175" i="3" s="1"/>
  <c r="D174" i="3" s="1"/>
  <c r="F178" i="3"/>
  <c r="F177" i="3" s="1"/>
  <c r="F176" i="3" s="1"/>
  <c r="F175" i="3" s="1"/>
  <c r="F174" i="3" s="1"/>
  <c r="E170" i="3"/>
  <c r="E169" i="3" s="1"/>
  <c r="E168" i="3" s="1"/>
  <c r="E167" i="3" s="1"/>
  <c r="E166" i="3" s="1"/>
  <c r="D170" i="3"/>
  <c r="D169" i="3" s="1"/>
  <c r="D168" i="3" s="1"/>
  <c r="D167" i="3" s="1"/>
  <c r="D166" i="3" s="1"/>
  <c r="E164" i="3"/>
  <c r="E163" i="3" s="1"/>
  <c r="E162" i="3" s="1"/>
  <c r="E161" i="3" s="1"/>
  <c r="D164" i="3"/>
  <c r="D163" i="3" s="1"/>
  <c r="F165" i="3"/>
  <c r="E159" i="3"/>
  <c r="E158" i="3" s="1"/>
  <c r="E157" i="3" s="1"/>
  <c r="E156" i="3" s="1"/>
  <c r="D159" i="3"/>
  <c r="F160" i="3"/>
  <c r="E152" i="3"/>
  <c r="E151" i="3" s="1"/>
  <c r="E150" i="3" s="1"/>
  <c r="E149" i="3" s="1"/>
  <c r="E148" i="3" s="1"/>
  <c r="E147" i="3" s="1"/>
  <c r="E141" i="3"/>
  <c r="D141" i="3"/>
  <c r="D138" i="3" s="1"/>
  <c r="D137" i="3" s="1"/>
  <c r="D136" i="3" s="1"/>
  <c r="D135" i="3" s="1"/>
  <c r="D134" i="3" s="1"/>
  <c r="E132" i="3"/>
  <c r="E131" i="3" s="1"/>
  <c r="E130" i="3" s="1"/>
  <c r="D132" i="3"/>
  <c r="D131" i="3" s="1"/>
  <c r="D130" i="3" s="1"/>
  <c r="E128" i="3"/>
  <c r="E127" i="3" s="1"/>
  <c r="E126" i="3" s="1"/>
  <c r="E125" i="3" s="1"/>
  <c r="D128" i="3"/>
  <c r="D127" i="3" s="1"/>
  <c r="D126" i="3" s="1"/>
  <c r="D125" i="3" s="1"/>
  <c r="E123" i="3"/>
  <c r="E122" i="3" s="1"/>
  <c r="E121" i="3" s="1"/>
  <c r="E120" i="3" s="1"/>
  <c r="D123" i="3"/>
  <c r="D122" i="3"/>
  <c r="D121" i="3" s="1"/>
  <c r="D120" i="3" s="1"/>
  <c r="E118" i="3"/>
  <c r="E117" i="3" s="1"/>
  <c r="E116" i="3" s="1"/>
  <c r="E115" i="3" s="1"/>
  <c r="D118" i="3"/>
  <c r="D117" i="3" s="1"/>
  <c r="D116" i="3" s="1"/>
  <c r="D115" i="3" s="1"/>
  <c r="E113" i="3"/>
  <c r="E112" i="3" s="1"/>
  <c r="E111" i="3" s="1"/>
  <c r="E110" i="3" s="1"/>
  <c r="D113" i="3"/>
  <c r="D112" i="3" s="1"/>
  <c r="D111" i="3" s="1"/>
  <c r="D110" i="3" s="1"/>
  <c r="E108" i="3"/>
  <c r="E107" i="3" s="1"/>
  <c r="E106" i="3" s="1"/>
  <c r="E105" i="3" s="1"/>
  <c r="D108" i="3"/>
  <c r="D107" i="3" s="1"/>
  <c r="D106" i="3" s="1"/>
  <c r="D105" i="3" s="1"/>
  <c r="E103" i="3"/>
  <c r="E102" i="3" s="1"/>
  <c r="E101" i="3" s="1"/>
  <c r="E100" i="3" s="1"/>
  <c r="D103" i="3"/>
  <c r="D102" i="3" s="1"/>
  <c r="D101" i="3" s="1"/>
  <c r="D100" i="3" s="1"/>
  <c r="E98" i="3"/>
  <c r="E97" i="3" s="1"/>
  <c r="E96" i="3" s="1"/>
  <c r="E95" i="3" s="1"/>
  <c r="D98" i="3"/>
  <c r="D97" i="3" s="1"/>
  <c r="D96" i="3" s="1"/>
  <c r="D95" i="3" s="1"/>
  <c r="E93" i="3"/>
  <c r="E92" i="3" s="1"/>
  <c r="E91" i="3" s="1"/>
  <c r="E90" i="3" s="1"/>
  <c r="D88" i="3"/>
  <c r="D87" i="3" s="1"/>
  <c r="D81" i="3"/>
  <c r="E82" i="3"/>
  <c r="E81" i="3" s="1"/>
  <c r="E80" i="3" s="1"/>
  <c r="E79" i="3" s="1"/>
  <c r="D82" i="3"/>
  <c r="F86" i="3"/>
  <c r="F84" i="3"/>
  <c r="F83" i="3"/>
  <c r="E76" i="3"/>
  <c r="E75" i="3" s="1"/>
  <c r="E74" i="3" s="1"/>
  <c r="E73" i="3" s="1"/>
  <c r="D76" i="3"/>
  <c r="D75" i="3" s="1"/>
  <c r="D74" i="3" s="1"/>
  <c r="D73" i="3" s="1"/>
  <c r="E70" i="3"/>
  <c r="E69" i="3" s="1"/>
  <c r="E68" i="3" s="1"/>
  <c r="E67" i="3" s="1"/>
  <c r="D70" i="3"/>
  <c r="D69" i="3" s="1"/>
  <c r="D68" i="3" s="1"/>
  <c r="D67" i="3" s="1"/>
  <c r="E65" i="3"/>
  <c r="E64" i="3" s="1"/>
  <c r="E63" i="3" s="1"/>
  <c r="E62" i="3" s="1"/>
  <c r="D65" i="3"/>
  <c r="D64" i="3" s="1"/>
  <c r="D63" i="3" s="1"/>
  <c r="D62" i="3" s="1"/>
  <c r="E60" i="3"/>
  <c r="E59" i="3" s="1"/>
  <c r="E58" i="3" s="1"/>
  <c r="E57" i="3" s="1"/>
  <c r="D60" i="3"/>
  <c r="D59" i="3" s="1"/>
  <c r="D58" i="3" s="1"/>
  <c r="D57" i="3" s="1"/>
  <c r="E55" i="3"/>
  <c r="E54" i="3" s="1"/>
  <c r="E53" i="3" s="1"/>
  <c r="E52" i="3" s="1"/>
  <c r="D55" i="3"/>
  <c r="D54" i="3" s="1"/>
  <c r="D53" i="3" s="1"/>
  <c r="D52" i="3" s="1"/>
  <c r="E50" i="3"/>
  <c r="E49" i="3" s="1"/>
  <c r="E48" i="3" s="1"/>
  <c r="E47" i="3" s="1"/>
  <c r="D50" i="3"/>
  <c r="D49" i="3" s="1"/>
  <c r="D48" i="3" s="1"/>
  <c r="D47" i="3" s="1"/>
  <c r="E45" i="3"/>
  <c r="E44" i="3" s="1"/>
  <c r="E43" i="3" s="1"/>
  <c r="E42" i="3" s="1"/>
  <c r="D45" i="3"/>
  <c r="D44" i="3" s="1"/>
  <c r="D43" i="3" s="1"/>
  <c r="D42" i="3" s="1"/>
  <c r="D35" i="3"/>
  <c r="D34" i="3" s="1"/>
  <c r="D33" i="3" s="1"/>
  <c r="F31" i="3"/>
  <c r="F30" i="3" s="1"/>
  <c r="D31" i="3"/>
  <c r="D30" i="3" s="1"/>
  <c r="D28" i="3"/>
  <c r="E24" i="3"/>
  <c r="D24" i="3"/>
  <c r="D19" i="3"/>
  <c r="D18" i="3" s="1"/>
  <c r="D13" i="3"/>
  <c r="D12" i="3" s="1"/>
  <c r="D11" i="3" s="1"/>
  <c r="D10" i="3" s="1"/>
  <c r="D204" i="3" l="1"/>
  <c r="D203" i="3" s="1"/>
  <c r="E204" i="3"/>
  <c r="E203" i="3" s="1"/>
  <c r="F81" i="3"/>
  <c r="E173" i="3"/>
  <c r="E41" i="3"/>
  <c r="D187" i="3"/>
  <c r="D186" i="3" s="1"/>
  <c r="D185" i="3" s="1"/>
  <c r="E187" i="3"/>
  <c r="E186" i="3" s="1"/>
  <c r="E185" i="3" s="1"/>
  <c r="F159" i="3"/>
  <c r="D158" i="3"/>
  <c r="F158" i="3" s="1"/>
  <c r="E155" i="3"/>
  <c r="E154" i="3" s="1"/>
  <c r="D162" i="3"/>
  <c r="F163" i="3"/>
  <c r="D173" i="3"/>
  <c r="F164" i="3"/>
  <c r="F82" i="3"/>
  <c r="D80" i="3"/>
  <c r="D23" i="3"/>
  <c r="D22" i="3" s="1"/>
  <c r="D17" i="3" s="1"/>
  <c r="D16" i="3" s="1"/>
  <c r="E16" i="2"/>
  <c r="D16" i="2"/>
  <c r="F52" i="2"/>
  <c r="E52" i="2"/>
  <c r="D52" i="2"/>
  <c r="F53" i="2"/>
  <c r="E53" i="2"/>
  <c r="D53" i="2"/>
  <c r="F65" i="2"/>
  <c r="F66" i="2"/>
  <c r="E65" i="2"/>
  <c r="E66" i="2"/>
  <c r="D65" i="2"/>
  <c r="D66" i="2"/>
  <c r="F67" i="2"/>
  <c r="E62" i="2"/>
  <c r="E63" i="2"/>
  <c r="D63" i="2"/>
  <c r="D62" i="2" s="1"/>
  <c r="E60" i="2"/>
  <c r="E59" i="2" s="1"/>
  <c r="D60" i="2"/>
  <c r="D59" i="2" s="1"/>
  <c r="E55" i="2"/>
  <c r="D55" i="2"/>
  <c r="E57" i="2"/>
  <c r="E54" i="2" s="1"/>
  <c r="D57" i="2"/>
  <c r="E50" i="2"/>
  <c r="E49" i="2" s="1"/>
  <c r="D50" i="2"/>
  <c r="D49" i="2" s="1"/>
  <c r="E47" i="2"/>
  <c r="E46" i="2" s="1"/>
  <c r="E45" i="2" s="1"/>
  <c r="D47" i="2"/>
  <c r="D46" i="2" s="1"/>
  <c r="D45" i="2" s="1"/>
  <c r="F48" i="2"/>
  <c r="F47" i="2" s="1"/>
  <c r="F46" i="2" s="1"/>
  <c r="F45" i="2" s="1"/>
  <c r="E184" i="3" l="1"/>
  <c r="E172" i="3" s="1"/>
  <c r="D184" i="3"/>
  <c r="D172" i="3" s="1"/>
  <c r="F172" i="3" s="1"/>
  <c r="F173" i="3"/>
  <c r="F187" i="3"/>
  <c r="D157" i="3"/>
  <c r="F157" i="3" s="1"/>
  <c r="D156" i="3"/>
  <c r="D161" i="3"/>
  <c r="F161" i="3" s="1"/>
  <c r="F162" i="3"/>
  <c r="D79" i="3"/>
  <c r="D41" i="3" s="1"/>
  <c r="D9" i="3" s="1"/>
  <c r="F80" i="3"/>
  <c r="D54" i="2"/>
  <c r="E43" i="2"/>
  <c r="E42" i="2" s="1"/>
  <c r="E39" i="2"/>
  <c r="E38" i="2" s="1"/>
  <c r="E37" i="2" s="1"/>
  <c r="D38" i="2"/>
  <c r="D42" i="2"/>
  <c r="F79" i="3" l="1"/>
  <c r="F156" i="3"/>
  <c r="D155" i="3"/>
  <c r="D37" i="2"/>
  <c r="F37" i="2"/>
  <c r="F38" i="2"/>
  <c r="F39" i="2"/>
  <c r="E35" i="2"/>
  <c r="E34" i="2" s="1"/>
  <c r="E33" i="2" s="1"/>
  <c r="D34" i="2"/>
  <c r="F32" i="2"/>
  <c r="E31" i="2"/>
  <c r="F31" i="2" s="1"/>
  <c r="D30" i="2"/>
  <c r="D29" i="2" s="1"/>
  <c r="D20" i="2"/>
  <c r="D19" i="2" s="1"/>
  <c r="E26" i="2"/>
  <c r="E24" i="2"/>
  <c r="F24" i="2" s="1"/>
  <c r="E21" i="2"/>
  <c r="D154" i="3" l="1"/>
  <c r="F155" i="3"/>
  <c r="E30" i="2"/>
  <c r="E29" i="2" s="1"/>
  <c r="F29" i="2" s="1"/>
  <c r="F35" i="2"/>
  <c r="E20" i="2"/>
  <c r="E19" i="2" s="1"/>
  <c r="E18" i="2" s="1"/>
  <c r="F34" i="2"/>
  <c r="D33" i="2"/>
  <c r="F33" i="2" s="1"/>
  <c r="F241" i="3"/>
  <c r="F154" i="3" l="1"/>
  <c r="D7" i="3"/>
  <c r="D18" i="2"/>
  <c r="F18" i="2" s="1"/>
  <c r="F30" i="2"/>
  <c r="F278" i="3"/>
  <c r="F279" i="3"/>
  <c r="F280" i="3"/>
  <c r="F281" i="3"/>
  <c r="F277" i="3"/>
  <c r="F242" i="3"/>
  <c r="F248" i="3"/>
  <c r="F250" i="3"/>
  <c r="F252" i="3"/>
  <c r="F251" i="3"/>
  <c r="F243" i="3" l="1"/>
  <c r="F249" i="3"/>
  <c r="F184" i="3"/>
  <c r="F197" i="3"/>
  <c r="F196" i="3"/>
  <c r="F195" i="3"/>
  <c r="F194" i="3"/>
  <c r="F193" i="3"/>
  <c r="F192" i="3"/>
  <c r="F191" i="3"/>
  <c r="F189" i="3"/>
  <c r="F188" i="3"/>
  <c r="F186" i="3"/>
  <c r="F185" i="3"/>
  <c r="E138" i="3"/>
  <c r="E137" i="3" s="1"/>
  <c r="E136" i="3" s="1"/>
  <c r="E135" i="3" s="1"/>
  <c r="E134" i="3" s="1"/>
  <c r="F67" i="3"/>
  <c r="F41" i="3"/>
  <c r="F69" i="3"/>
  <c r="F68" i="3"/>
  <c r="F70" i="3"/>
  <c r="F71" i="3"/>
  <c r="F58" i="3"/>
  <c r="F59" i="3"/>
  <c r="F60" i="3"/>
  <c r="F61" i="3"/>
  <c r="F57" i="3"/>
  <c r="F48" i="3"/>
  <c r="F49" i="3"/>
  <c r="F50" i="3"/>
  <c r="F51" i="3"/>
  <c r="F47" i="3"/>
  <c r="E35" i="3" l="1"/>
  <c r="E34" i="3" s="1"/>
  <c r="E28" i="3"/>
  <c r="F24" i="3"/>
  <c r="E19" i="3"/>
  <c r="E13" i="3"/>
  <c r="E12" i="3" s="1"/>
  <c r="F28" i="3" l="1"/>
  <c r="E23" i="3"/>
  <c r="F19" i="3"/>
  <c r="E18" i="3"/>
  <c r="F12" i="3"/>
  <c r="E11" i="3"/>
  <c r="E33" i="3"/>
  <c r="F13" i="3"/>
  <c r="F18" i="3" l="1"/>
  <c r="F23" i="3"/>
  <c r="E22" i="3"/>
  <c r="E17" i="3" s="1"/>
  <c r="E10" i="3"/>
  <c r="F11" i="3"/>
  <c r="F10" i="3" l="1"/>
  <c r="F22" i="3"/>
  <c r="F17" i="3" l="1"/>
  <c r="E16" i="3"/>
  <c r="E9" i="3" s="1"/>
  <c r="E7" i="3" l="1"/>
  <c r="F9" i="3"/>
  <c r="F16" i="3"/>
  <c r="E18" i="4" l="1"/>
  <c r="E17" i="4" s="1"/>
  <c r="E19" i="4"/>
  <c r="D19" i="4"/>
  <c r="D18" i="4" s="1"/>
  <c r="D17" i="4" s="1"/>
  <c r="E23" i="4"/>
  <c r="E22" i="4" s="1"/>
  <c r="E21" i="4" s="1"/>
  <c r="D22" i="4"/>
  <c r="D21" i="4" s="1"/>
  <c r="D23" i="4"/>
  <c r="E16" i="4" l="1"/>
  <c r="E15" i="4" s="1"/>
  <c r="E10" i="4" s="1"/>
  <c r="D16" i="4"/>
  <c r="D15" i="4" s="1"/>
  <c r="D10" i="4" s="1"/>
  <c r="F20" i="3"/>
  <c r="F21" i="3"/>
  <c r="F25" i="3"/>
  <c r="F26" i="3"/>
  <c r="F27" i="3"/>
  <c r="F29" i="3"/>
  <c r="F15" i="3"/>
  <c r="F14" i="3"/>
  <c r="F7" i="3" l="1"/>
</calcChain>
</file>

<file path=xl/sharedStrings.xml><?xml version="1.0" encoding="utf-8"?>
<sst xmlns="http://schemas.openxmlformats.org/spreadsheetml/2006/main" count="1361" uniqueCount="561">
  <si>
    <t>ОТЧЕТ ОБ ИСПОЛНЕНИИ БЮДЖЕТА</t>
  </si>
  <si>
    <t>КОДЫ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</si>
  <si>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</si>
  <si>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</si>
  <si>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</si>
  <si>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</si>
  <si>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</si>
  <si>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</si>
  <si>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Глава по БК</t>
  </si>
  <si>
    <t>809</t>
  </si>
  <si>
    <t xml:space="preserve">Наименование публично-правового образования </t>
  </si>
  <si>
    <t xml:space="preserve">         по ОКТМО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</si>
  <si>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</si>
  <si>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</si>
  <si>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</si>
  <si>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</si>
  <si>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</si>
  <si>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</si>
  <si>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</si>
  <si>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</si>
  <si>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</si>
  <si>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</si>
  <si>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</si>
  <si>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</si>
  <si>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</si>
  <si>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</si>
  <si>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</si>
  <si>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</si>
  <si>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</si>
  <si>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</si>
  <si>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НАЛОГИ НА ПРИБЫЛЬ, ДОХОДЫ</t>
  </si>
  <si>
    <t>000 1 01 00000 00 0000 000</t>
  </si>
  <si>
    <t>-</t>
  </si>
  <si>
    <t xml:space="preserve">  НАЛОГИ НА СОВОКУПНЫЙ ДОХОД</t>
  </si>
  <si>
    <t>000 1 05 00000 00 0000 000</t>
  </si>
  <si>
    <t xml:space="preserve">  НАЛОГИ НА ИМУЩЕСТВО</t>
  </si>
  <si>
    <t>000 1 06 00000 00 0000 000</t>
  </si>
  <si>
    <t>000 1 11 00000 00 0000 000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</si>
  <si>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</si>
  <si>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</si>
  <si>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Иные межбюджетные трансферты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</si>
  <si>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</si>
  <si>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</si>
  <si>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</si>
  <si>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</si>
  <si>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Фонд оплаты труда государственных (муниципальных) органов</t>
  </si>
  <si>
    <t>200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</si>
  <si>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</si>
  <si>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Уплата иных платежей</t>
  </si>
  <si>
    <t xml:space="preserve">  Резервные средства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</si>
  <si>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</si>
  <si>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</si>
  <si>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</si>
  <si>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</si>
  <si>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</si>
  <si>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</si>
  <si>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</si>
  <si>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</si>
  <si>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</si>
  <si>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</si>
  <si>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</t>
  </si>
  <si>
    <t>000 01 05 00 00 00 0000 000</t>
  </si>
  <si>
    <t>увеличение остатков средств, всего</t>
  </si>
  <si>
    <t>X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</si>
  <si>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</si>
  <si>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</si>
  <si>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бюджетов сельских поселений</t>
  </si>
  <si>
    <t>уменьшение остатков средств, всего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</si>
  <si>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</si>
  <si>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</si>
  <si>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сельских поселений</t>
  </si>
  <si>
    <t>Руководитель</t>
  </si>
  <si>
    <t>(подпись)</t>
  </si>
  <si>
    <t>(расшифровка подписи)</t>
  </si>
  <si>
    <t xml:space="preserve"> </t>
  </si>
  <si>
    <t>Главный бухгалтер</t>
  </si>
  <si>
    <t>Смирнова Татьяна Владимировна</t>
  </si>
  <si>
    <t/>
  </si>
  <si>
    <t>централизованной бухгалтерии</t>
  </si>
  <si>
    <t>"     " ________________ 20    г.</t>
  </si>
  <si>
    <t>Администрация Холуйского сельского поселения</t>
  </si>
  <si>
    <t>Бюджет Холуйского сельского поселения</t>
  </si>
  <si>
    <t>79083822</t>
  </si>
  <si>
    <t>24635406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</si>
  <si>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</si>
  <si>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</si>
  <si>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</si>
  <si>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</si>
  <si>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Страхование</t>
  </si>
  <si>
    <t>Увеличение стоимости материальных запасов</t>
  </si>
  <si>
    <t>Увеличение стоимости основных средств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</si>
  <si>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</si>
  <si>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</si>
  <si>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</si>
  <si>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</si>
  <si>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</si>
  <si>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</si>
  <si>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>ПРОЧИЕ НЕНАЛОГОВЫЕ ДОХОДЫ</t>
  </si>
  <si>
    <t>000 1 17 00000 00 0000 000</t>
  </si>
  <si>
    <t>Данилова Татьяна Евгеньевна</t>
  </si>
  <si>
    <t>НАЛОГОВЫЕ И НЕНАЛОГОВЫЕ ДОХОДЫ</t>
  </si>
  <si>
    <t>000 1 00 00000 00 0000 000</t>
  </si>
  <si>
    <t>Налог на доходы физических лиц</t>
  </si>
  <si>
    <t>000 1 01 02000 01 0000 110</t>
  </si>
  <si>
    <t>Единый сельскохозяйственный налог</t>
  </si>
  <si>
    <t>000 1 05 03000 01 0000 110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</si>
  <si>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</si>
  <si>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</si>
  <si>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</si>
  <si>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</si>
  <si>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</si>
  <si>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</si>
  <si>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Инициативные платежи</t>
  </si>
  <si>
    <t>000 1 17 15000 00 0000 150</t>
  </si>
  <si>
    <t>БЕЗВОЗМЕЗДНЫЕ ПОСТУПЛЕНИЯ</t>
  </si>
  <si>
    <t>000 2 00 00000 00 0000 000</t>
  </si>
  <si>
    <t>Дотации бюджетам бюджетной системы Российской Федерации</t>
  </si>
  <si>
    <t>000 2 02 10000 00 0000 150</t>
  </si>
  <si>
    <t>Субсидии бюджетам бюджетной системы Российской Федерации (межбюджетные субсидии)</t>
  </si>
  <si>
    <t>000 2 02 20000 00 0000 150</t>
  </si>
  <si>
    <t>Субвенции бюджетам бюджетной системы Российской Федерации</t>
  </si>
  <si>
    <t>000 2 02 30000 00 0000 150</t>
  </si>
  <si>
    <t>Иные межбюджетные трансферты</t>
  </si>
  <si>
    <t>000 2 02 40000 00 0000 150</t>
  </si>
  <si>
    <t>ОБЩЕГОСУДАРСТВЕННЫЕ ВОПРОСЫ</t>
  </si>
  <si>
    <t>000 0100 00 0 00 00000 000</t>
  </si>
  <si>
    <t>Функционирование высшего должностного лица субъекта Российской Федерации и муниципального образования</t>
  </si>
  <si>
    <t>000 0102 00 0 00 00000 000</t>
  </si>
  <si>
    <t>Обеспечение деятельности Главы Холуйского сельского поселения</t>
  </si>
  <si>
    <t>Расходы на выплаты персоналу в целях обеспечения выполнения функций государственными (муниципальными) органами, казёнными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</si>
  <si>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</si>
  <si>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000 0102 06 1 01 00040 120</t>
  </si>
  <si>
    <t>000 0102 06 1 01 00040 121</t>
  </si>
  <si>
    <t>000 0102 06 1 01 00040 129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</si>
  <si>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</si>
  <si>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</si>
  <si>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Обеспечение деятельности Администрации Холуйского сельского поселения</t>
  </si>
  <si>
    <t>000 0104 06 1 02 00020 000</t>
  </si>
  <si>
    <t>000 0104 06 1 02 00020 100</t>
  </si>
  <si>
    <t>000 0104 06 1 02 00020 120</t>
  </si>
  <si>
    <t>000 0104 06 1 02 00020 121</t>
  </si>
  <si>
    <t>000 0104 06 1 02 00020 129</t>
  </si>
  <si>
    <t>Закупка товаров, работ и услуг для обеспечения государственных (муниципальных) нужд</t>
  </si>
  <si>
    <t>000 0104 06 1 02 00020 200</t>
  </si>
  <si>
    <t>Иные закупки товаров, работ и услуг для обеспечения государственных (муниципальных) нужд</t>
  </si>
  <si>
    <t>000 0104 06 1 02 00020 240</t>
  </si>
  <si>
    <t>Прочая закупка товаров, работ и услуг</t>
  </si>
  <si>
    <t>000 0104 06 1 02 00020 244</t>
  </si>
  <si>
    <t>000 0104 06 1 02 00020 244 К221</t>
  </si>
  <si>
    <t>000 0104 06 1 02 00020 244 К223</t>
  </si>
  <si>
    <t>000 0104 06 1 02 00020 244 К340</t>
  </si>
  <si>
    <t>Закупка энергетических ресурсов</t>
  </si>
  <si>
    <t>000 0104 06 1 02 00020 247</t>
  </si>
  <si>
    <t>Иные бюджетные ассигнования</t>
  </si>
  <si>
    <t>000 0104 06 1 02 00020 800</t>
  </si>
  <si>
    <t>Уплата налогов, сборов и иных платежей</t>
  </si>
  <si>
    <t>000 0104 06 1 02 00020 850</t>
  </si>
  <si>
    <t>000 0104 06 1 02 00020 853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</si>
  <si>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</si>
  <si>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</si>
  <si>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>Иные межбюджетные трансферты из бюджета Холуйского сельского поселения бюджету Южского муниципального района на исполнение передаваемых полномочий по осуществлению внешнего муниципального финансового контроля</t>
  </si>
  <si>
    <t>000 0106 30 9 00 10290 000</t>
  </si>
  <si>
    <t>Межбюджетные трансферты</t>
  </si>
  <si>
    <t>000 0106 30 9 00 10290 500</t>
  </si>
  <si>
    <t>000 0106 30 9 00 10290 540</t>
  </si>
  <si>
    <t>Резервные фонды</t>
  </si>
  <si>
    <t>000 0111 00 0 00 00000 000</t>
  </si>
  <si>
    <t>Резервный фонд Администрации Холуйского сельского поселения</t>
  </si>
  <si>
    <t>000 0111 04 2 02 20160 000</t>
  </si>
  <si>
    <t>000 0111 04 2 02 20160 800</t>
  </si>
  <si>
    <t>000 0111 04 2 02 20160 870</t>
  </si>
  <si>
    <t>Другие общегосударственные вопросы</t>
  </si>
  <si>
    <t>000 0113 00 0 00 00000 000</t>
  </si>
  <si>
    <t>Мероприятия по профилактике правонарушений</t>
  </si>
  <si>
    <t>000 0113 04 1 01 20340 000</t>
  </si>
  <si>
    <t>000 0113 04 1 01 20340 200</t>
  </si>
  <si>
    <t>000 0113 04 1 01 20340 240</t>
  </si>
  <si>
    <t>000 0113 04 1 01 20340 244</t>
  </si>
  <si>
    <t>000 0113 04 1 01 20340 244 К226</t>
  </si>
  <si>
    <t>Обеспечение первичнх мер пожарной безопасности</t>
  </si>
  <si>
    <t>000 0113 04 2 01 20130 000</t>
  </si>
  <si>
    <t>000 0113 04 2 01 20130 200</t>
  </si>
  <si>
    <t>000 0113 04 2 01 20130 240</t>
  </si>
  <si>
    <t>000 0113 04 2 01 20130 244</t>
  </si>
  <si>
    <t>000 0113 04 2 01 20130 244 К225</t>
  </si>
  <si>
    <t>Осуществление комплекса мер по внедрению энергосберегающих технологий в муниципальных учреждениях Холуйского сельского поселения</t>
  </si>
  <si>
    <t>000 0113 05 1 01 20180 000</t>
  </si>
  <si>
    <t>000 0113 05 1 01 20180 200</t>
  </si>
  <si>
    <t>000 0113 05 1 01 20180 240</t>
  </si>
  <si>
    <t>000 0113 05 1 01 20180 244</t>
  </si>
  <si>
    <t>000 0113 05 1 01 20180 244 К340</t>
  </si>
  <si>
    <t>Размещение официальной информации органов местного самоуправления Холуйского сельского поселения и информирование населения о деятельности органов местного самоуправления Холуйского сельского поселения</t>
  </si>
  <si>
    <t>000 0113 06 1 04 20300 000</t>
  </si>
  <si>
    <t>000 0113 06 1 04 20300 200</t>
  </si>
  <si>
    <t>000 0113 06 1 04 20300 240</t>
  </si>
  <si>
    <t>000 0113 06 1 04 20300 244</t>
  </si>
  <si>
    <t>000 0113 06 1 04 20300 244 К226</t>
  </si>
  <si>
    <t>000 0113 06 1 05 20350 000</t>
  </si>
  <si>
    <t>000 0113 06 1 05 20350 200</t>
  </si>
  <si>
    <t>000 0113 06 1 05 20350 240</t>
  </si>
  <si>
    <t>000 0113 06 1 05 20350 244</t>
  </si>
  <si>
    <t>000 0113 06 1 05 20350 244 К226</t>
  </si>
  <si>
    <t>Техническое переоснащение</t>
  </si>
  <si>
    <t>Приобретение и обновление программного обеспечения</t>
  </si>
  <si>
    <t>000 0113 06 2 01 20210 000</t>
  </si>
  <si>
    <t>000 0113 06 2 01 20210 200</t>
  </si>
  <si>
    <t>000 0113 06 2 01 20210 240</t>
  </si>
  <si>
    <t>000 0113 06 2 01 20210 244</t>
  </si>
  <si>
    <t>000 0113 06 2 01 20210 244 К225</t>
  </si>
  <si>
    <t>000 0113 06 2 01 20210 244 К310</t>
  </si>
  <si>
    <t>000 0113 06 2 01 20290 000</t>
  </si>
  <si>
    <t>000 0113 06 2 01 20290 200</t>
  </si>
  <si>
    <t>000 0113 06 2 01 20290 240</t>
  </si>
  <si>
    <t>000 0113 06 2 01 20290 244</t>
  </si>
  <si>
    <t>000 0113 06 2 01 20290 244 К221</t>
  </si>
  <si>
    <t>000 0113 06 2 01 20290 244 К226</t>
  </si>
  <si>
    <t>Проведение конкурсов среди субъектов малого и среднего предпринимательства</t>
  </si>
  <si>
    <t>000 0113 09 1 01 20370 000</t>
  </si>
  <si>
    <t>000 0113 09 1 01 20370 200</t>
  </si>
  <si>
    <t>000 0113 09 1 01 20370 240</t>
  </si>
  <si>
    <t>000 0113 09 1 01 20370 244</t>
  </si>
  <si>
    <t>000 0113 09 1 01 20370 244 К340</t>
  </si>
  <si>
    <t>Исполнение передаваемых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</si>
  <si>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000 0113 30 9 00 10070 000</t>
  </si>
  <si>
    <t>000 0113 30 9 00 10070 200</t>
  </si>
  <si>
    <t>000 0113 30 9 00 10070 240</t>
  </si>
  <si>
    <t>000 0113 30 9 00 10070 244</t>
  </si>
  <si>
    <t>000 0113 30 9 00 10070 244 К340</t>
  </si>
  <si>
    <t>Исполнение передаваемых полномочий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содержания муниципального жилищного фонда, созданию условий для жилищного строительства, осуществлению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</si>
  <si>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Исполнение передаваемых полномочий по организации ритуальных услуг и содержанию мест захоронения</t>
  </si>
  <si>
    <t>000 0113 30 9 00 10080 000</t>
  </si>
  <si>
    <t>000 0113 30 9 00 10080 200</t>
  </si>
  <si>
    <t>000 0113 30 9 00 10080 240</t>
  </si>
  <si>
    <t>000 0113 30 9 00 10080 244</t>
  </si>
  <si>
    <t>000 0113 30 9 00 10080 244 К340</t>
  </si>
  <si>
    <t>000 0113 30 9 00 10090 000</t>
  </si>
  <si>
    <t>000 0113 30 9 00 10090 200</t>
  </si>
  <si>
    <t>000 0113 30 9 00 10090 240</t>
  </si>
  <si>
    <t>000 0113 30 9 00 10090 244</t>
  </si>
  <si>
    <t>000 0113 30 9 00 10090 244 К340</t>
  </si>
  <si>
    <t>Исполнение передаваемых полномочий по осуществлению мероприятий по обеспечению безопасности людей на водных объектах, охране их жизни и здоровья</t>
  </si>
  <si>
    <t>Исполнение передаваемых полномочий по осуществлению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</si>
  <si>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000 0113 30 9 00 10100 000</t>
  </si>
  <si>
    <t>000 0113 30 9 00 10100 200</t>
  </si>
  <si>
    <t>000 0113 30 9 00 10100 240</t>
  </si>
  <si>
    <t>000 0113 30 9 00 10100 244</t>
  </si>
  <si>
    <t>000 0113 30 9 00 10100 244 К340</t>
  </si>
  <si>
    <t>000 0113 30 9 00 10110 000</t>
  </si>
  <si>
    <t>000 0113 30 9 00 10110 200</t>
  </si>
  <si>
    <t>000 0113 30 9 00 10110 240</t>
  </si>
  <si>
    <t>000 0113 30 9 00 10110 244</t>
  </si>
  <si>
    <t>000 0113 30 9 00 10110 244 К340</t>
  </si>
  <si>
    <t>Исполнение передаваемых полномочий по предоставлению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</si>
  <si>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Исполнение передаваемых полномочий по осуществлению мер по противодействию коррупции в границах поселения</t>
  </si>
  <si>
    <t>000 0113 30 9 00 10120 000</t>
  </si>
  <si>
    <t>000 0113 30 9 00 10120 200</t>
  </si>
  <si>
    <t>000 0113 30 9 00 10120 240</t>
  </si>
  <si>
    <t>000 0113 30 9 00 10120 244</t>
  </si>
  <si>
    <t>000 0113 30 9 00 10120 244 К340</t>
  </si>
  <si>
    <t>000 0113 30 9 00 10130 000</t>
  </si>
  <si>
    <t>000 0113 30 9 00 10130 200</t>
  </si>
  <si>
    <t>000 0113 30 9 00 10130 240</t>
  </si>
  <si>
    <t>000 0113 30 9 00 10130 244</t>
  </si>
  <si>
    <t>000 0113 30 9 00 10130 244 К340</t>
  </si>
  <si>
    <t>НАЦИОНАЛЬНАЯ ОБОРОНА</t>
  </si>
  <si>
    <t>Мобилизация и вневойсковая подготовка</t>
  </si>
  <si>
    <t>Осуществление первичного воинского учёта органами местного самоуправления поселений и городских округов</t>
  </si>
  <si>
    <t>Фонд оплаты труда государственных (муниципальных) органов</t>
  </si>
  <si>
    <t>000 0200 00 0 00 00000 000</t>
  </si>
  <si>
    <t>000 0203 00 0 00 00000 000</t>
  </si>
  <si>
    <t>000 0203 30 9 00 51180 000</t>
  </si>
  <si>
    <t>000 0203 30 9 00 51180 100</t>
  </si>
  <si>
    <t>000 0203 30 9 00 51180 120</t>
  </si>
  <si>
    <t>000 0203 30 9 00 51180 121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</si>
  <si>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</si>
  <si>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</si>
  <si>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000 0203 30 9 00 51180 129</t>
  </si>
  <si>
    <t>000 0203 30 9 00 51180 200</t>
  </si>
  <si>
    <t>000 0203 30 9 00 51180 240</t>
  </si>
  <si>
    <t>000 0203 30 9 00 51180 244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</si>
  <si>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</si>
  <si>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</si>
  <si>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первичных мер пожарной безопасности</t>
  </si>
  <si>
    <t>000 0300 00 0 00 00000 000</t>
  </si>
  <si>
    <t>000 0310 00 0 00 00000 000</t>
  </si>
  <si>
    <t>000 0310 04 2 01 20130 000</t>
  </si>
  <si>
    <t>000 0310 04 2 01 20130 200</t>
  </si>
  <si>
    <t>000 0310 04 2 01 20130 240</t>
  </si>
  <si>
    <t>000 0310 04 2 01 20130 244</t>
  </si>
  <si>
    <t>НАЦИОНАЛЬНАЯ ЭКОНОМИКА</t>
  </si>
  <si>
    <t>Дорожное хозяйство (дорожные фонды)</t>
  </si>
  <si>
    <t>Исполнение передаваемых полномочий по ообеспечению дорожной деятельности в Южском муниципальном районе</t>
  </si>
  <si>
    <t>Исполнение передаваемых полномочий по ообеспечению дорожной деятельности и ремонта автомобильных дорог общего пользования местного значения в сельских поселениях Южского муниципального района</t>
  </si>
  <si>
    <t>000 0400 00 0 00 00000 000</t>
  </si>
  <si>
    <t>000 0409 00 0 00 00000 000</t>
  </si>
  <si>
    <t>000 0409 01 1 01 10150 000</t>
  </si>
  <si>
    <t>000 0409 01 1 01 10150 200</t>
  </si>
  <si>
    <t>000 0409 01 1 01 10150 240</t>
  </si>
  <si>
    <t>000 0409 01 1 01 10150 244</t>
  </si>
  <si>
    <t>000 0409 01 1 01 10150 244 К225</t>
  </si>
  <si>
    <t>000 0409 01 1 01 10190 000</t>
  </si>
  <si>
    <t>000 0409 01 1 01 10190 200</t>
  </si>
  <si>
    <t>000 0409 01 1 01 10190 240</t>
  </si>
  <si>
    <t>000 0409 01 1 01 10190 244</t>
  </si>
  <si>
    <t>000 0409 01 1 01 10190 244 К225</t>
  </si>
  <si>
    <t>Другие вопросы в области национальной экономики</t>
  </si>
  <si>
    <t>Проведение топографо-геодезических, картографических и землеустроительных работ в отношении имущества Холуйского сельского поселения</t>
  </si>
  <si>
    <t>000 0412 00 0 00 00000 000</t>
  </si>
  <si>
    <t>000 0412 30 9 00 20380 000</t>
  </si>
  <si>
    <t>000 0412 30 9 00 20380 200</t>
  </si>
  <si>
    <t>000 0412 30 9 00 20380 240</t>
  </si>
  <si>
    <t>000 0412 30 9 00 20380 244</t>
  </si>
  <si>
    <t>ЖИЛИЩНО-КОММУНАЛЬНОЕ ХОЗЯЙСТВО</t>
  </si>
  <si>
    <t>Коммунальное хозяйство</t>
  </si>
  <si>
    <t>Исполнение передаваемых полномочий по организации в границах поселений водоснабжения населения</t>
  </si>
  <si>
    <t>Исполнение передаваемых полномочий по содержанию и ремонту нецентрализованных источников водоснабжения</t>
  </si>
  <si>
    <t>000 0500 00 0 00 00000 000</t>
  </si>
  <si>
    <t>000 0502 00 0 00 00000 000</t>
  </si>
  <si>
    <t>000 0502 30 9 00 10010 000</t>
  </si>
  <si>
    <t>000 0502 30 9 00 10010 200</t>
  </si>
  <si>
    <t>000 0502 30 9 00 10010 240</t>
  </si>
  <si>
    <t>000 0502 30 9 00 10010 244</t>
  </si>
  <si>
    <t>000 0502 30 9 00 10010 244 К225</t>
  </si>
  <si>
    <t>000 0502 30 9 00 10160 000</t>
  </si>
  <si>
    <t>000 0502 30 9 00 10160 200</t>
  </si>
  <si>
    <t>000 0502 30 9 00 10160 240</t>
  </si>
  <si>
    <t>000 0502 30 9 00 10160 244</t>
  </si>
  <si>
    <t>000 0502 30 9 00 10160 244 К225</t>
  </si>
  <si>
    <t>Благоустройство</t>
  </si>
  <si>
    <t>Организация уличного освещения</t>
  </si>
  <si>
    <t>000 0503 00 0 00 00000 000</t>
  </si>
  <si>
    <t>000 0503 02 1 01 20060 000</t>
  </si>
  <si>
    <t>000 0503 02 1 01 20060 200</t>
  </si>
  <si>
    <t>000 0503 02 1 01 20060 240</t>
  </si>
  <si>
    <t>000 0503 02 1 01 20060 244</t>
  </si>
  <si>
    <t>000 0503 02 1 01 20060 244 К225</t>
  </si>
  <si>
    <t>000 0503 02 1 01 20060 244 К226</t>
  </si>
  <si>
    <t>000 0503 02 1 01 20060 247</t>
  </si>
  <si>
    <t>000 0503 02 1 01 20060 247 К223</t>
  </si>
  <si>
    <t>Озеленение</t>
  </si>
  <si>
    <t>Прочие мероприятия по благоустройству населенных пунктов</t>
  </si>
  <si>
    <t>000 0503 02 1 01 20070 000</t>
  </si>
  <si>
    <t>000 0503 02 1 01 20070 200</t>
  </si>
  <si>
    <t>000 0503 02 1 01 20070 240</t>
  </si>
  <si>
    <t>000 0503 02 1 01 20070 244</t>
  </si>
  <si>
    <t>000 0503 02 1 01 20070 244 К226</t>
  </si>
  <si>
    <t>000 0503 02 1 01 20110 000</t>
  </si>
  <si>
    <t>000 0503 02 1 01 20110 200</t>
  </si>
  <si>
    <t>000 0503 02 1 01 20110 240</t>
  </si>
  <si>
    <t>000 0503 02 1 01 20110 244</t>
  </si>
  <si>
    <t>000 0503 02 1 01 20110 244 К226</t>
  </si>
  <si>
    <t>Исполнение передаваемых полномочий по организации в границах поселений ритуальных услуг и содержанию мест захоронения</t>
  </si>
  <si>
    <t>000 0503 30 9 00 10170 000</t>
  </si>
  <si>
    <t>000 0503 30 9 00 10170 200</t>
  </si>
  <si>
    <t>000 0503 30 9 00 10170 240</t>
  </si>
  <si>
    <t>000 0503 30 9 00 10170 244</t>
  </si>
  <si>
    <t>000 0503 30 9 00 10170 244 К225</t>
  </si>
  <si>
    <t>ОБРАЗОВАНИЕ</t>
  </si>
  <si>
    <t>Профессиональная подготовка, переподготовка и повышение квалификации</t>
  </si>
  <si>
    <t>Организация повышения квалификации, прфессиональной переподготовки муниципальных служащих</t>
  </si>
  <si>
    <t>Молодежная политика</t>
  </si>
  <si>
    <t>Осуществление мероприятий по гражданско-патриотическому воспитанию несовершеннолетних и молодежи</t>
  </si>
  <si>
    <t>000 0700 00 0 00 00000 000</t>
  </si>
  <si>
    <t>000 0705 00 0 00 00000 000</t>
  </si>
  <si>
    <t>000 0705 06 1 03 20190 000</t>
  </si>
  <si>
    <t>000 0705 06 1 03 20190 200</t>
  </si>
  <si>
    <t>000 0705 06 1 03 20190 240</t>
  </si>
  <si>
    <t>000 0705 06 1 03 20190 244</t>
  </si>
  <si>
    <t>000 0705 06 1 03 20190 244 К226</t>
  </si>
  <si>
    <t>000 0707 00 0 00 00000 000</t>
  </si>
  <si>
    <t>КУЛЬТУРА , КИНЕМАТОГРАФИЯ</t>
  </si>
  <si>
    <t>Культура</t>
  </si>
  <si>
    <t>Организация досуга и обеспечение жителей поселения услугами учреждений культуры</t>
  </si>
  <si>
    <t>Расходы на выплаты персоналу казенных учреждений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</si>
  <si>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</si>
  <si>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</si>
  <si>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Уплата иных платежей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</si>
  <si>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</si>
  <si>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Указ Президента Российской Федерации от 7 мая 2012 года №597 "О мерах по реализации государственной социальной политики"</t>
  </si>
  <si>
    <t>Средства на повышение заработной платы работникам культуры муниципальных учреждений культуры Холуйского сельского поселения до средней заработной платы по Ивановской области</t>
  </si>
  <si>
    <t>Расходы на выплаты персоналу казенных учрежений</t>
  </si>
  <si>
    <t>Осуществление комплекса мер по внедрению энергосберегающих технологий в муниципальных цчреждениях Холуйского сельского поселения</t>
  </si>
  <si>
    <t>000 0800 00 0 00 00000 000</t>
  </si>
  <si>
    <t>000 0801 00 0 00 00000 000</t>
  </si>
  <si>
    <t>000 0801 03 1 01 00010 000</t>
  </si>
  <si>
    <t>000 0801 03 1 01 00010 100</t>
  </si>
  <si>
    <t>000 0801 03 1 01 00010 110</t>
  </si>
  <si>
    <t>000 0801 03 1 01 00010 111</t>
  </si>
  <si>
    <t>000 0801 03 1 01 00010 119</t>
  </si>
  <si>
    <t>000 0801 03 1 01 00010 200</t>
  </si>
  <si>
    <t>000 0801 03 1 01 00010 240</t>
  </si>
  <si>
    <t>000 0801 03 1 01 00010 244</t>
  </si>
  <si>
    <t>000 0801 03 1 01 00010 244 К221</t>
  </si>
  <si>
    <t>000 0801 03 1 01 00010 244 К223</t>
  </si>
  <si>
    <t>000 0801 03 1 01 00010 244 К225</t>
  </si>
  <si>
    <t>000 0801 03 1 01 00010 244 К226</t>
  </si>
  <si>
    <t>000 0801 03 1 01 00010 244 К310</t>
  </si>
  <si>
    <t>000 0801 03 1 01 00010 244 К340</t>
  </si>
  <si>
    <t>000 0801 03 1 01 00010 247</t>
  </si>
  <si>
    <t>000 0801 03 1 01 00010 247 К223</t>
  </si>
  <si>
    <t>000 0801 03 1 01 00010 800</t>
  </si>
  <si>
    <t>000 0801 03 1 01 00010 850</t>
  </si>
  <si>
    <t>000 0801 03 1 01 00010 853</t>
  </si>
  <si>
    <t>000 0801 03 1 02 80340 000</t>
  </si>
  <si>
    <t>000 0801 03 1 02 80340 100</t>
  </si>
  <si>
    <t>000 0801 03 1 02 80340 110</t>
  </si>
  <si>
    <t>000 0801 03 1 02 80340 111</t>
  </si>
  <si>
    <t>000 0801 03 1 02 80340 111 УП-597</t>
  </si>
  <si>
    <t>000 0801 03 1 02 80340 119</t>
  </si>
  <si>
    <t>000 0801 03 1 02 80340 119 УП-597</t>
  </si>
  <si>
    <t>000 0801 03 1 02 S0340 000</t>
  </si>
  <si>
    <t>000 0801 03 1 02 S0340 100</t>
  </si>
  <si>
    <t>000 0801 03 1 02 S0340 110</t>
  </si>
  <si>
    <t>000 0801 03 1 02 S0340 111</t>
  </si>
  <si>
    <t>000 0801 03 1 02 S0340 119</t>
  </si>
  <si>
    <t>000 0801 04 2 01 20130 000</t>
  </si>
  <si>
    <t>000 0801 04 2 01 20130 200</t>
  </si>
  <si>
    <t>000 0801 04 2 01 20130 240</t>
  </si>
  <si>
    <t>000 0801 04 2 01 20130 244</t>
  </si>
  <si>
    <t>000 0801 04 2 01 20130 244 К225</t>
  </si>
  <si>
    <t>000 0801 05 1 01 20180 000</t>
  </si>
  <si>
    <t>000 0801 05 1 01 20180 200</t>
  </si>
  <si>
    <t>000 0801 05 1 01 20180 240</t>
  </si>
  <si>
    <t>000 0801 05 1 01 20180 244</t>
  </si>
  <si>
    <t>000 0801 05 1 01 20180 244 К340</t>
  </si>
  <si>
    <t>СОЦИАЛЬНАЯ ПОЛИТИКА</t>
  </si>
  <si>
    <t>Пенсионное обеспечение</t>
  </si>
  <si>
    <t xml:space="preserve">Организация дополнительного пенсионного обеспечения отдельных категорий граждан 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</si>
  <si>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</si>
  <si>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</si>
  <si>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</si>
  <si>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000 1000 00 0 00 00000 000</t>
  </si>
  <si>
    <t>000 1001 00 0 00 00000 000</t>
  </si>
  <si>
    <t>000 1001 30 9 00 60001 000</t>
  </si>
  <si>
    <t>000 1001 30 9 00 60001 300</t>
  </si>
  <si>
    <t>000 1001 30 9 00 60001 320</t>
  </si>
  <si>
    <t>000 1001 30 9 00 60001 321</t>
  </si>
  <si>
    <t>на 1 января 2024 г.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</si>
  <si>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</si>
  <si>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</si>
  <si>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</si>
  <si>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</si>
  <si>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</si>
  <si>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000 1 01 02010 01 3000 110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</si>
  <si>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</si>
  <si>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</si>
  <si>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</si>
  <si>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000 1 01 02020 01 1000 110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</si>
  <si>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</si>
  <si>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</si>
  <si>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</si>
  <si>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000 1 01 02030 01 3000 110</t>
  </si>
  <si>
    <t>000 1 01 02030 01 1000 110</t>
  </si>
  <si>
    <t xml:space="preserve"> 000 1 05 03010 01 0000 110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</si>
  <si>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</si>
  <si>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 000 1 05 03010 01 1000 110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</si>
  <si>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</si>
  <si>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</si>
  <si>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</si>
  <si>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 000 1 06 01030 10 1000 110</t>
  </si>
  <si>
    <t>Земельный налог с организаций</t>
  </si>
  <si>
    <t xml:space="preserve"> 000 1 06 06030 00 0000 110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</si>
  <si>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</si>
  <si>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</si>
  <si>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 xml:space="preserve"> 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</si>
  <si>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</si>
  <si>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000 1 06 06033 10 0000 110</t>
  </si>
  <si>
    <t xml:space="preserve"> 000 1 06 06043 10 0000 110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</si>
  <si>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</si>
  <si>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 000 1 06 06033 10 1000 110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</si>
  <si>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</si>
  <si>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 xml:space="preserve"> 000 1 06 06033 10 3000 110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</si>
  <si>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</si>
  <si>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 000 1 06 06043 10 1000 110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</si>
  <si>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</si>
  <si>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</si>
  <si>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</si>
  <si>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000 1 11 05025 10 0000 120</t>
  </si>
  <si>
    <t xml:space="preserve"> 000 1 11 05020 00 0000 120</t>
  </si>
  <si>
    <t>Инициативные платежи, зачисляемые в бюджеты сельских поселений</t>
  </si>
  <si>
    <t xml:space="preserve"> 000 1 17 15030 10 0000 150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</si>
  <si>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</si>
  <si>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</si>
  <si>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</si>
  <si>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</si>
  <si>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 xml:space="preserve"> 000 2 02 15001 00 0000 150</t>
  </si>
  <si>
    <t xml:space="preserve"> 000 2 02 15001 10 0000 150</t>
  </si>
  <si>
    <t xml:space="preserve"> 000 2 02 15002 00 0000 150</t>
  </si>
  <si>
    <t xml:space="preserve"> 000 2 02 15002 10 0000 150</t>
  </si>
  <si>
    <t>Прочие субсидии</t>
  </si>
  <si>
    <t>Прочие субсидии бюджетам сельских поселений</t>
  </si>
  <si>
    <t xml:space="preserve"> 000 2 02 29999 00 0000 150</t>
  </si>
  <si>
    <t xml:space="preserve"> 000 2 02 29999 10 0000 150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</si>
  <si>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</si>
  <si>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000 2 02 35118 00 0000 150</t>
  </si>
  <si>
    <t xml:space="preserve"> 000 2 02 35118 10 0000 150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</si>
  <si>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</si>
  <si>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</si>
  <si>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000 2 02 40014 00 0000 150</t>
  </si>
  <si>
    <t xml:space="preserve"> 000 2 02 40014 10 0000 150</t>
  </si>
  <si>
    <t>000 0113 06 2 01 20420 000</t>
  </si>
  <si>
    <t>000 0113 06 2 01 20420 200</t>
  </si>
  <si>
    <t>000 0113 06 2 01 20420 240</t>
  </si>
  <si>
    <t>000 0113 06 2 01 20420 244</t>
  </si>
  <si>
    <t>000 0113 06 2 01 20420 244 К225</t>
  </si>
  <si>
    <t>000 0113 06 2 01 20420 244 К226</t>
  </si>
  <si>
    <t>000 0113 06 2 01 20420 244 К227</t>
  </si>
  <si>
    <t>000 0113 06 2 01 20420 244 К340</t>
  </si>
  <si>
    <t>000 0113 06 2 01 20420 800</t>
  </si>
  <si>
    <t>000 0113 06 2 01 20420 850</t>
  </si>
  <si>
    <t>000 0113 06 2 01 20420 852</t>
  </si>
  <si>
    <t>000 0113 30 9 00 90002 000</t>
  </si>
  <si>
    <t>000 0113 30 9 00 90002 800</t>
  </si>
  <si>
    <t>000 0113 30 9 00 90002 850</t>
  </si>
  <si>
    <t>000 0113 30 9 00 90002 853</t>
  </si>
  <si>
    <t>000 0503 10 1 01 20391 000</t>
  </si>
  <si>
    <t>000 0503 10 1 01 20391 200</t>
  </si>
  <si>
    <t>000 0503 10 1 01 20391 240</t>
  </si>
  <si>
    <t>000 0503 10 1 01 20391 244</t>
  </si>
  <si>
    <t>000 0503 10 1 01 20391 244 К226</t>
  </si>
  <si>
    <t>000 0503 10 1 01 20392 000</t>
  </si>
  <si>
    <t>000 0503 10 1 01 20392 200</t>
  </si>
  <si>
    <t>000 0503 10 1 01 20392 240</t>
  </si>
  <si>
    <t>000 0503 10 1 01 20392 244</t>
  </si>
  <si>
    <t>000 0503 10 1 01 20392 244 К226</t>
  </si>
  <si>
    <t>000 0503 10 1 F2 S5102 000</t>
  </si>
  <si>
    <t>000 0503 10 1 F2 S5102 200</t>
  </si>
  <si>
    <t>000 0503 10 1 F2 S5102 240</t>
  </si>
  <si>
    <t>000 0503 10 1 F2 S5102 244</t>
  </si>
  <si>
    <t>000 0503 10 1 F2 S5102 244 23009071-239</t>
  </si>
  <si>
    <t>000 0503 10 1 F2 S5103 000</t>
  </si>
  <si>
    <t>000 0503 10 1 F2 S5103 200</t>
  </si>
  <si>
    <t>000 0503 10 1 F2 S5103 240</t>
  </si>
  <si>
    <t>000 0503 10 1 F2 S5103 244</t>
  </si>
  <si>
    <t>000 0503 10 1 F2 S5103 244 23009071-240</t>
  </si>
  <si>
    <t>000 0801 03 1 01 00010 300</t>
  </si>
  <si>
    <t>000 0801 03 1 01 00010 320</t>
  </si>
  <si>
    <t>000 0801 03 1 01 00010 321</t>
  </si>
  <si>
    <t>Обеспечение эксплуатации транспортных средств, закрепленных за органами местного самоуправления</t>
  </si>
  <si>
    <t>Уплпта прочих налогов, сборов</t>
  </si>
  <si>
    <t>Членские взносы в Ассоциацию "Совет муниципальных образований Ивановской области"</t>
  </si>
  <si>
    <t>Осуществление строительного контроля за выполненными работами в рамках проекта "Установка детской площадки на территории ТОС "Фараон" в районе ул. Западная с. Холуй"</t>
  </si>
  <si>
    <t>Осуществление строительного контроля за выполненными работами в рамках проекта "Установка детской площадки на территории ТОС "Фараон" в д. Селищи в районе дома № 35"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</si>
  <si>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(Установка детской площадки на территории ТОС "Фараон" в районе ул. Западная с. Холуй)</t>
  </si>
  <si>
    <t>Установка детской площадки на территории ТОС "Фараон" в районе ул. Западная с. Холуй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</si>
  <si>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(Установка детской площадки на территории ТОС "Фараон" в д. Селищи в районе дома № 35)</t>
  </si>
  <si>
    <t>Установка детской площадки на территории ТОС "Фараон" в д. Селищи в районе дома № 35</t>
  </si>
  <si>
    <t>000 0102 06 1 01 00040 000</t>
  </si>
  <si>
    <t>000 0102 06 1 01 00040 100</t>
  </si>
  <si>
    <t>000 0104 06 1 02 00020 247 К223</t>
  </si>
  <si>
    <t>Организация и проведение закупок товаров, работ и услуг для муниципальных нужд, обеспечение гласности и прозрачности осуществления таких закупок</t>
  </si>
  <si>
    <t>000 0203 30 9 00 51180 121 23-51180-00000-00000</t>
  </si>
  <si>
    <t>000 0203 30 9 00 51180 129 23-51180-00000-00000</t>
  </si>
  <si>
    <t>000 0203 30 9 00 51180 244 23-51180-00000-00000</t>
  </si>
  <si>
    <t>000 0310 04 2 01 20130 244 К226</t>
  </si>
  <si>
    <t>000 0412 30 9 00 20380 244 К226</t>
  </si>
  <si>
    <t>000 0707 08 1 01 20360 000</t>
  </si>
  <si>
    <t>000 0707 08 1 01 20360 200</t>
  </si>
  <si>
    <t>000 0707 08 1 01 20360 240</t>
  </si>
  <si>
    <t>000 0707 08 1 01 20360 244</t>
  </si>
  <si>
    <t>000 0707 08 1 01 20360 244 К340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</si>
</sst>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8"/>
      <color rgb="FF00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5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NumberFormat="1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NumberFormat="1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49" fontId="3" fillId="0" borderId="6" xfId="18" applyNumberFormat="1" applyProtection="1">
      <alignment horizontal="right" vertical="center"/>
    </xf>
    <xf numFmtId="49" fontId="3" fillId="0" borderId="9" xfId="19" applyNumberFormat="1" applyProtection="1">
      <alignment horizontal="center" vertical="center"/>
    </xf>
    <xf numFmtId="49" fontId="3" fillId="0" borderId="9" xfId="21" applyNumberFormat="1" applyProtection="1">
      <alignment horizontal="center"/>
    </xf>
    <xf numFmtId="49" fontId="3" fillId="0" borderId="6" xfId="23" applyNumberFormat="1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NumberFormat="1" applyProtection="1"/>
    <xf numFmtId="49" fontId="3" fillId="0" borderId="6" xfId="26" applyNumberFormat="1" applyProtection="1"/>
    <xf numFmtId="49" fontId="3" fillId="0" borderId="12" xfId="27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16" xfId="53" applyNumberFormat="1" applyProtection="1">
      <alignment horizontal="center" shrinkToFit="1"/>
    </xf>
    <xf numFmtId="4" fontId="3" fillId="0" borderId="24" xfId="54" applyNumberFormat="1" applyProtection="1">
      <alignment horizontal="right" shrinkToFit="1"/>
    </xf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4" fontId="3" fillId="0" borderId="21" xfId="63" applyNumberFormat="1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NumberFormat="1" applyProtection="1">
      <alignment horizontal="center" shrinkToFit="1"/>
    </xf>
    <xf numFmtId="49" fontId="3" fillId="0" borderId="29" xfId="67" applyNumberFormat="1" applyProtection="1">
      <alignment horizontal="center"/>
    </xf>
    <xf numFmtId="49" fontId="3" fillId="0" borderId="30" xfId="69" applyNumberFormat="1" applyProtection="1">
      <alignment horizontal="center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49" fontId="3" fillId="0" borderId="23" xfId="61" applyNumberFormat="1" applyAlignment="1" applyProtection="1">
      <alignment horizontal="left" wrapText="1"/>
    </xf>
    <xf numFmtId="4" fontId="3" fillId="0" borderId="23" xfId="62" applyNumberFormat="1" applyFill="1" applyProtection="1">
      <alignment horizontal="right" wrapText="1"/>
    </xf>
    <xf numFmtId="4" fontId="6" fillId="0" borderId="31" xfId="72" applyNumberFormat="1" applyProtection="1"/>
    <xf numFmtId="0" fontId="13" fillId="0" borderId="21" xfId="44" applyNumberFormat="1" applyFont="1" applyProtection="1">
      <alignment horizontal="left" wrapText="1" indent="2"/>
    </xf>
    <xf numFmtId="49" fontId="13" fillId="0" borderId="22" xfId="45" applyNumberFormat="1" applyFont="1" applyProtection="1">
      <alignment horizontal="center" shrinkToFit="1"/>
    </xf>
    <xf numFmtId="49" fontId="13" fillId="0" borderId="23" xfId="46" applyNumberFormat="1" applyFont="1" applyProtection="1">
      <alignment horizontal="center"/>
    </xf>
    <xf numFmtId="4" fontId="13" fillId="0" borderId="23" xfId="47" applyNumberFormat="1" applyFont="1" applyProtection="1">
      <alignment horizontal="right" shrinkToFit="1"/>
    </xf>
    <xf numFmtId="0" fontId="3" fillId="0" borderId="26" xfId="59" applyNumberFormat="1" applyFill="1" applyProtection="1">
      <alignment horizontal="left" wrapText="1"/>
    </xf>
    <xf numFmtId="49" fontId="3" fillId="0" borderId="22" xfId="60" applyNumberFormat="1" applyFill="1" applyProtection="1">
      <alignment horizontal="center" wrapText="1"/>
    </xf>
    <xf numFmtId="49" fontId="3" fillId="0" borderId="23" xfId="61" applyNumberFormat="1" applyFill="1" applyAlignment="1" applyProtection="1">
      <alignment horizontal="left" wrapText="1"/>
    </xf>
    <xf numFmtId="0" fontId="1" fillId="0" borderId="8" xfId="64" applyNumberFormat="1" applyFill="1" applyProtection="1">
      <alignment wrapText="1"/>
    </xf>
    <xf numFmtId="0" fontId="0" fillId="0" borderId="0" xfId="0" applyFill="1" applyProtection="1">
      <protection locked="0"/>
    </xf>
    <xf numFmtId="49" fontId="3" fillId="0" borderId="2" xfId="20" applyNumberFormat="1" applyAlignment="1" applyProtection="1">
      <alignment horizontal="center"/>
    </xf>
    <xf numFmtId="0" fontId="3" fillId="0" borderId="21" xfId="44" quotePrefix="1" applyNumberFormat="1" applyProtection="1">
      <alignment horizontal="left" wrapText="1" indent="2"/>
    </xf>
    <xf numFmtId="4" fontId="3" fillId="0" borderId="23" xfId="47" applyNumberFormat="1" applyFill="1" applyProtection="1">
      <alignment horizontal="right" shrinkToFit="1"/>
    </xf>
    <xf numFmtId="4" fontId="13" fillId="0" borderId="23" xfId="47" applyNumberFormat="1" applyFont="1" applyFill="1" applyProtection="1">
      <alignment horizontal="right" shrinkToFit="1"/>
    </xf>
    <xf numFmtId="4" fontId="3" fillId="0" borderId="13" xfId="30" applyNumberFormat="1" applyAlignment="1" applyProtection="1">
      <alignment horizontal="right"/>
    </xf>
    <xf numFmtId="4" fontId="3" fillId="0" borderId="13" xfId="30" applyNumberFormat="1" applyFill="1" applyAlignment="1" applyProtection="1">
      <alignment horizontal="right"/>
    </xf>
    <xf numFmtId="4" fontId="3" fillId="0" borderId="21" xfId="63" applyNumberFormat="1" applyFill="1" applyProtection="1">
      <alignment horizontal="right" wrapText="1"/>
    </xf>
    <xf numFmtId="165" fontId="3" fillId="0" borderId="20" xfId="57" applyNumberFormat="1" applyFill="1" applyProtection="1">
      <alignment horizontal="right" shrinkToFit="1"/>
    </xf>
    <xf numFmtId="165" fontId="3" fillId="0" borderId="25" xfId="58" applyNumberFormat="1" applyFill="1" applyProtection="1">
      <alignment horizontal="right" shrinkToFit="1"/>
    </xf>
    <xf numFmtId="4" fontId="3" fillId="0" borderId="17" xfId="39" applyNumberFormat="1" applyFill="1" applyProtection="1">
      <alignment horizontal="right" shrinkToFit="1"/>
    </xf>
    <xf numFmtId="4" fontId="3" fillId="0" borderId="24" xfId="54" applyNumberFormat="1" applyFill="1" applyProtection="1">
      <alignment horizontal="right" shrinkToFit="1"/>
    </xf>
    <xf numFmtId="4" fontId="3" fillId="0" borderId="29" xfId="68" applyNumberFormat="1" applyFill="1" applyProtection="1">
      <alignment horizontal="right" shrinkToFit="1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" xfId="20" applyNumberFormat="1" applyProtection="1">
      <alignment horizontal="left" wrapText="1"/>
    </xf>
    <xf numFmtId="0" fontId="3" fillId="0" borderId="2" xfId="20">
      <alignment horizontal="left" wrapText="1"/>
    </xf>
    <xf numFmtId="0" fontId="3" fillId="0" borderId="10" xfId="22" applyNumberFormat="1" applyProtection="1">
      <alignment horizontal="left" wrapText="1"/>
    </xf>
    <xf numFmtId="0" fontId="3" fillId="0" borderId="10" xfId="22">
      <alignment horizontal="left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topLeftCell="A55" zoomScaleNormal="100" zoomScaleSheetLayoutView="100" workbookViewId="0">
      <selection activeCell="F21" sqref="F21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2" customHeight="1" x14ac:dyDescent="0.25">
      <c r="A1" s="2"/>
      <c r="B1" s="2"/>
      <c r="C1" s="2"/>
      <c r="D1" s="2"/>
      <c r="E1" s="2"/>
      <c r="F1" s="2"/>
      <c r="G1" s="2"/>
    </row>
    <row r="2" spans="1:7" ht="14.1" customHeight="1" x14ac:dyDescent="0.25">
      <c r="A2" s="135" t="s">
        <v>0</v>
      </c>
      <c r="B2" s="136"/>
      <c r="C2" s="136"/>
      <c r="D2" s="136"/>
      <c r="E2" s="136"/>
      <c r="F2" s="4"/>
      <c r="G2" s="5"/>
    </row>
    <row r="3" spans="1:7" ht="14.1" customHeight="1" x14ac:dyDescent="0.25">
      <c r="A3" s="6"/>
      <c r="B3" s="6"/>
      <c r="C3" s="7"/>
      <c r="D3" s="7"/>
      <c r="E3" s="8"/>
      <c r="F3" s="9" t="s">
        <v>1</v>
      </c>
      <c r="G3" s="10"/>
    </row>
    <row r="4" spans="1:7" ht="14.1" customHeight="1" x14ac:dyDescent="0.25">
      <c r="A4" s="2"/>
      <c r="B4" s="11" t="s">
        <v>437</v>
      </c>
      <c r="C4" s="2"/>
      <c r="D4" s="2"/>
      <c r="E4" s="12" t="s">
        <v>2</v>
      </c>
      <c r="F4" s="13" t="s">
        <v>3</v>
      </c>
      <c r="G4" s="14"/>
    </row>
    <row r="5" spans="1:7" ht="14.1" customHeight="1" x14ac:dyDescent="0.25">
      <c r="A5" s="11"/>
      <c r="B5" s="15"/>
      <c r="C5" s="11"/>
      <c r="D5" s="11"/>
      <c r="E5" s="12" t="s">
        <v>4</v>
      </c>
      <c r="F5" s="16">
        <v>45292</v>
      </c>
      <c r="G5" s="14"/>
    </row>
    <row r="6" spans="1:7" ht="14.1" customHeight="1" x14ac:dyDescent="0.25">
      <c r="A6" s="17" t="s">
        <v>5</v>
      </c>
      <c r="B6" s="17"/>
      <c r="C6" s="17"/>
      <c r="D6" s="18"/>
      <c r="E6" s="19" t="s">
        <v>6</v>
      </c>
      <c r="F6" s="20" t="s">
        <v>82</v>
      </c>
      <c r="G6" s="14"/>
    </row>
    <row r="7" spans="1:7" ht="15.95" customHeight="1" x14ac:dyDescent="0.25">
      <c r="A7" s="17" t="s">
        <v>7</v>
      </c>
      <c r="B7" s="137" t="s">
        <v>80</v>
      </c>
      <c r="C7" s="138"/>
      <c r="D7" s="138"/>
      <c r="E7" s="19" t="s">
        <v>8</v>
      </c>
      <c r="F7" s="21" t="s">
        <v>9</v>
      </c>
      <c r="G7" s="14"/>
    </row>
    <row r="8" spans="1:7" ht="15.95" customHeight="1" x14ac:dyDescent="0.25">
      <c r="A8" s="17" t="s">
        <v>10</v>
      </c>
      <c r="B8" s="139" t="s">
        <v>81</v>
      </c>
      <c r="C8" s="140"/>
      <c r="D8" s="140"/>
      <c r="E8" s="22" t="s">
        <v>11</v>
      </c>
      <c r="F8" s="21" t="s">
        <v>83</v>
      </c>
      <c r="G8" s="14"/>
    </row>
    <row r="9" spans="1:7" ht="14.1" customHeight="1" x14ac:dyDescent="0.25">
      <c r="A9" s="11" t="s">
        <v>12</v>
      </c>
      <c r="B9" s="23"/>
      <c r="C9" s="23"/>
      <c r="D9" s="24"/>
      <c r="E9" s="25"/>
      <c r="F9" s="21"/>
      <c r="G9" s="14"/>
    </row>
    <row r="10" spans="1:7" ht="14.1" customHeight="1" x14ac:dyDescent="0.25">
      <c r="A10" s="17" t="s">
        <v>13</v>
      </c>
      <c r="B10" s="17"/>
      <c r="C10" s="17"/>
      <c r="D10" s="18"/>
      <c r="E10" s="22" t="s">
        <v>14</v>
      </c>
      <c r="F10" s="26" t="s">
        <v>15</v>
      </c>
      <c r="G10" s="14"/>
    </row>
    <row r="11" spans="1:7" ht="14.1" customHeight="1" x14ac:dyDescent="0.25">
      <c r="A11" s="141" t="s">
        <v>16</v>
      </c>
      <c r="B11" s="142"/>
      <c r="C11" s="142"/>
      <c r="D11" s="142"/>
      <c r="E11" s="142"/>
      <c r="F11" s="142"/>
      <c r="G11" s="27"/>
    </row>
    <row r="12" spans="1:7" ht="12.95" customHeight="1" x14ac:dyDescent="0.25">
      <c r="A12" s="143" t="s">
        <v>17</v>
      </c>
      <c r="B12" s="143" t="s">
        <v>18</v>
      </c>
      <c r="C12" s="143" t="s">
        <v>19</v>
      </c>
      <c r="D12" s="145" t="s">
        <v>20</v>
      </c>
      <c r="E12" s="145" t="s">
        <v>21</v>
      </c>
      <c r="F12" s="143" t="s">
        <v>22</v>
      </c>
      <c r="G12" s="28"/>
    </row>
    <row r="13" spans="1:7" ht="12" customHeight="1" x14ac:dyDescent="0.25">
      <c r="A13" s="144"/>
      <c r="B13" s="144"/>
      <c r="C13" s="144"/>
      <c r="D13" s="146"/>
      <c r="E13" s="146"/>
      <c r="F13" s="144"/>
      <c r="G13" s="29"/>
    </row>
    <row r="14" spans="1:7" ht="14.25" customHeight="1" x14ac:dyDescent="0.25">
      <c r="A14" s="144"/>
      <c r="B14" s="144"/>
      <c r="C14" s="144"/>
      <c r="D14" s="146"/>
      <c r="E14" s="146"/>
      <c r="F14" s="144"/>
      <c r="G14" s="29"/>
    </row>
    <row r="15" spans="1:7" ht="14.25" customHeight="1" x14ac:dyDescent="0.25">
      <c r="A15" s="30">
        <v>1</v>
      </c>
      <c r="B15" s="31">
        <v>2</v>
      </c>
      <c r="C15" s="31">
        <v>3</v>
      </c>
      <c r="D15" s="32" t="s">
        <v>23</v>
      </c>
      <c r="E15" s="32" t="s">
        <v>24</v>
      </c>
      <c r="F15" s="32" t="s">
        <v>25</v>
      </c>
      <c r="G15" s="29"/>
    </row>
    <row r="16" spans="1:7" ht="17.25" customHeight="1" x14ac:dyDescent="0.25">
      <c r="A16" s="33" t="s">
        <v>26</v>
      </c>
      <c r="B16" s="34" t="s">
        <v>27</v>
      </c>
      <c r="C16" s="35" t="s">
        <v>28</v>
      </c>
      <c r="D16" s="36">
        <f>D18+D52</f>
        <v>12532494.68</v>
      </c>
      <c r="E16" s="36">
        <f>E18+E52</f>
        <v>12438626.6</v>
      </c>
      <c r="F16" s="36"/>
      <c r="G16" s="29"/>
    </row>
    <row r="17" spans="1:7" ht="15" customHeight="1" x14ac:dyDescent="0.25">
      <c r="A17" s="37" t="s">
        <v>29</v>
      </c>
      <c r="B17" s="38"/>
      <c r="C17" s="39"/>
      <c r="D17" s="40"/>
      <c r="E17" s="40"/>
      <c r="F17" s="40"/>
      <c r="G17" s="29"/>
    </row>
    <row r="18" spans="1:7" ht="15" customHeight="1" x14ac:dyDescent="0.25">
      <c r="A18" s="114" t="s">
        <v>100</v>
      </c>
      <c r="B18" s="115" t="s">
        <v>27</v>
      </c>
      <c r="C18" s="116" t="s">
        <v>101</v>
      </c>
      <c r="D18" s="117">
        <f>D19+D29+D33+D45+D49</f>
        <v>1147676.7300000002</v>
      </c>
      <c r="E18" s="117">
        <f>E19+E29+E33+E45+E49</f>
        <v>1059294.4600000002</v>
      </c>
      <c r="F18" s="117">
        <f>D18-E18</f>
        <v>88382.270000000019</v>
      </c>
      <c r="G18" s="29"/>
    </row>
    <row r="19" spans="1:7" x14ac:dyDescent="0.25">
      <c r="A19" s="41" t="s">
        <v>30</v>
      </c>
      <c r="B19" s="42" t="s">
        <v>27</v>
      </c>
      <c r="C19" s="43" t="s">
        <v>31</v>
      </c>
      <c r="D19" s="44">
        <f>D20</f>
        <v>399115</v>
      </c>
      <c r="E19" s="44">
        <f>E20</f>
        <v>449717.63</v>
      </c>
      <c r="F19" s="44" t="s">
        <v>32</v>
      </c>
      <c r="G19" s="29"/>
    </row>
    <row r="20" spans="1:7" x14ac:dyDescent="0.25">
      <c r="A20" s="41" t="s">
        <v>102</v>
      </c>
      <c r="B20" s="42" t="s">
        <v>27</v>
      </c>
      <c r="C20" s="43" t="s">
        <v>103</v>
      </c>
      <c r="D20" s="44">
        <f>D21+D24+D26</f>
        <v>399115</v>
      </c>
      <c r="E20" s="44">
        <f>E21+E24+E26</f>
        <v>449717.63</v>
      </c>
      <c r="F20" s="44" t="s">
        <v>32</v>
      </c>
      <c r="G20" s="29"/>
    </row>
    <row r="21" spans="1:7" ht="79.5" x14ac:dyDescent="0.25">
      <c r="A21" s="41" t="s">
        <v>438</v>
      </c>
      <c r="B21" s="42" t="s">
        <v>27</v>
      </c>
      <c r="C21" s="43" t="s">
        <v>439</v>
      </c>
      <c r="D21" s="44">
        <v>394068</v>
      </c>
      <c r="E21" s="44">
        <f>E22+E23</f>
        <v>442828.68</v>
      </c>
      <c r="F21" s="44" t="s">
        <v>32</v>
      </c>
      <c r="G21" s="29"/>
    </row>
    <row r="22" spans="1:7" ht="102" x14ac:dyDescent="0.25">
      <c r="A22" s="41" t="s">
        <v>440</v>
      </c>
      <c r="B22" s="42" t="s">
        <v>27</v>
      </c>
      <c r="C22" s="43" t="s">
        <v>441</v>
      </c>
      <c r="D22" s="44" t="s">
        <v>32</v>
      </c>
      <c r="E22" s="44">
        <v>442269.83</v>
      </c>
      <c r="F22" s="44" t="s">
        <v>32</v>
      </c>
      <c r="G22" s="29"/>
    </row>
    <row r="23" spans="1:7" ht="102" x14ac:dyDescent="0.25">
      <c r="A23" s="41" t="s">
        <v>442</v>
      </c>
      <c r="B23" s="42" t="s">
        <v>27</v>
      </c>
      <c r="C23" s="43" t="s">
        <v>443</v>
      </c>
      <c r="D23" s="44" t="s">
        <v>32</v>
      </c>
      <c r="E23" s="44">
        <v>558.85</v>
      </c>
      <c r="F23" s="44" t="s">
        <v>32</v>
      </c>
      <c r="G23" s="29"/>
    </row>
    <row r="24" spans="1:7" ht="90.75" x14ac:dyDescent="0.25">
      <c r="A24" s="41" t="s">
        <v>444</v>
      </c>
      <c r="B24" s="42" t="s">
        <v>27</v>
      </c>
      <c r="C24" s="43" t="s">
        <v>445</v>
      </c>
      <c r="D24" s="44">
        <v>2322</v>
      </c>
      <c r="E24" s="44">
        <f>E25</f>
        <v>2321.0500000000002</v>
      </c>
      <c r="F24" s="44">
        <f>D24-E24</f>
        <v>0.9499999999998181</v>
      </c>
      <c r="G24" s="29"/>
    </row>
    <row r="25" spans="1:7" ht="113.25" x14ac:dyDescent="0.25">
      <c r="A25" s="41" t="s">
        <v>446</v>
      </c>
      <c r="B25" s="42" t="s">
        <v>27</v>
      </c>
      <c r="C25" s="43" t="s">
        <v>447</v>
      </c>
      <c r="D25" s="44" t="s">
        <v>32</v>
      </c>
      <c r="E25" s="44">
        <v>2321.0500000000002</v>
      </c>
      <c r="F25" s="44" t="s">
        <v>32</v>
      </c>
      <c r="G25" s="29"/>
    </row>
    <row r="26" spans="1:7" ht="34.5" x14ac:dyDescent="0.25">
      <c r="A26" s="41" t="s">
        <v>448</v>
      </c>
      <c r="B26" s="42" t="s">
        <v>27</v>
      </c>
      <c r="C26" s="43" t="s">
        <v>449</v>
      </c>
      <c r="D26" s="44">
        <v>2725</v>
      </c>
      <c r="E26" s="44">
        <f>E27+E28</f>
        <v>4567.8999999999996</v>
      </c>
      <c r="F26" s="44" t="s">
        <v>32</v>
      </c>
      <c r="G26" s="29"/>
    </row>
    <row r="27" spans="1:7" ht="113.25" x14ac:dyDescent="0.25">
      <c r="A27" s="41" t="s">
        <v>446</v>
      </c>
      <c r="B27" s="42" t="s">
        <v>27</v>
      </c>
      <c r="C27" s="43" t="s">
        <v>452</v>
      </c>
      <c r="D27" s="44" t="s">
        <v>32</v>
      </c>
      <c r="E27" s="44">
        <v>4542.8999999999996</v>
      </c>
      <c r="F27" s="44" t="s">
        <v>32</v>
      </c>
      <c r="G27" s="29"/>
    </row>
    <row r="28" spans="1:7" ht="57" x14ac:dyDescent="0.25">
      <c r="A28" s="41" t="s">
        <v>450</v>
      </c>
      <c r="B28" s="42" t="s">
        <v>27</v>
      </c>
      <c r="C28" s="43" t="s">
        <v>451</v>
      </c>
      <c r="D28" s="44" t="s">
        <v>32</v>
      </c>
      <c r="E28" s="44">
        <v>25</v>
      </c>
      <c r="F28" s="44" t="s">
        <v>32</v>
      </c>
      <c r="G28" s="29"/>
    </row>
    <row r="29" spans="1:7" x14ac:dyDescent="0.25">
      <c r="A29" s="41" t="s">
        <v>33</v>
      </c>
      <c r="B29" s="42" t="s">
        <v>27</v>
      </c>
      <c r="C29" s="43" t="s">
        <v>34</v>
      </c>
      <c r="D29" s="44">
        <f>D30</f>
        <v>100</v>
      </c>
      <c r="E29" s="44">
        <f>E30</f>
        <v>-276.48</v>
      </c>
      <c r="F29" s="44">
        <f>D29-E29</f>
        <v>376.48</v>
      </c>
      <c r="G29" s="29"/>
    </row>
    <row r="30" spans="1:7" x14ac:dyDescent="0.25">
      <c r="A30" s="41" t="s">
        <v>104</v>
      </c>
      <c r="B30" s="42" t="s">
        <v>27</v>
      </c>
      <c r="C30" s="43" t="s">
        <v>105</v>
      </c>
      <c r="D30" s="44">
        <f>D31</f>
        <v>100</v>
      </c>
      <c r="E30" s="44">
        <f>E31</f>
        <v>-276.48</v>
      </c>
      <c r="F30" s="44">
        <f t="shared" ref="F30:F31" si="0">D30-E30</f>
        <v>376.48</v>
      </c>
      <c r="G30" s="29"/>
    </row>
    <row r="31" spans="1:7" x14ac:dyDescent="0.25">
      <c r="A31" s="41" t="s">
        <v>104</v>
      </c>
      <c r="B31" s="42" t="s">
        <v>27</v>
      </c>
      <c r="C31" s="123" t="s">
        <v>453</v>
      </c>
      <c r="D31" s="44">
        <v>100</v>
      </c>
      <c r="E31" s="44">
        <f>E32</f>
        <v>-276.48</v>
      </c>
      <c r="F31" s="44">
        <f t="shared" si="0"/>
        <v>376.48</v>
      </c>
      <c r="G31" s="29"/>
    </row>
    <row r="32" spans="1:7" ht="34.5" x14ac:dyDescent="0.25">
      <c r="A32" s="124" t="s">
        <v>454</v>
      </c>
      <c r="B32" s="42" t="s">
        <v>27</v>
      </c>
      <c r="C32" s="123" t="s">
        <v>455</v>
      </c>
      <c r="D32" s="44" t="s">
        <v>32</v>
      </c>
      <c r="E32" s="44">
        <v>-276.48</v>
      </c>
      <c r="F32" s="44">
        <f>0-E32</f>
        <v>276.48</v>
      </c>
      <c r="G32" s="29"/>
    </row>
    <row r="33" spans="1:7" x14ac:dyDescent="0.25">
      <c r="A33" s="41" t="s">
        <v>35</v>
      </c>
      <c r="B33" s="42" t="s">
        <v>27</v>
      </c>
      <c r="C33" s="43" t="s">
        <v>36</v>
      </c>
      <c r="D33" s="125">
        <f>D34+D37</f>
        <v>546000</v>
      </c>
      <c r="E33" s="125">
        <f>E34+E37</f>
        <v>509971.47000000003</v>
      </c>
      <c r="F33" s="44">
        <f>D33-E33</f>
        <v>36028.52999999997</v>
      </c>
      <c r="G33" s="29"/>
    </row>
    <row r="34" spans="1:7" x14ac:dyDescent="0.25">
      <c r="A34" s="41" t="s">
        <v>106</v>
      </c>
      <c r="B34" s="42" t="s">
        <v>27</v>
      </c>
      <c r="C34" s="43" t="s">
        <v>107</v>
      </c>
      <c r="D34" s="44">
        <f>D35</f>
        <v>145000</v>
      </c>
      <c r="E34" s="44">
        <f>E35</f>
        <v>122097.82</v>
      </c>
      <c r="F34" s="44">
        <f>D34-E34</f>
        <v>22902.179999999993</v>
      </c>
      <c r="G34" s="29"/>
    </row>
    <row r="35" spans="1:7" ht="34.5" x14ac:dyDescent="0.25">
      <c r="A35" s="41" t="s">
        <v>456</v>
      </c>
      <c r="B35" s="42" t="s">
        <v>27</v>
      </c>
      <c r="C35" s="123" t="s">
        <v>457</v>
      </c>
      <c r="D35" s="44">
        <v>145000</v>
      </c>
      <c r="E35" s="44">
        <f>E36</f>
        <v>122097.82</v>
      </c>
      <c r="F35" s="44">
        <f>D35-E35</f>
        <v>22902.179999999993</v>
      </c>
      <c r="G35" s="29"/>
    </row>
    <row r="36" spans="1:7" ht="57" x14ac:dyDescent="0.25">
      <c r="A36" s="41" t="s">
        <v>458</v>
      </c>
      <c r="B36" s="42" t="s">
        <v>27</v>
      </c>
      <c r="C36" s="123" t="s">
        <v>459</v>
      </c>
      <c r="D36" s="44" t="s">
        <v>32</v>
      </c>
      <c r="E36" s="44">
        <v>122097.82</v>
      </c>
      <c r="F36" s="44" t="s">
        <v>32</v>
      </c>
      <c r="G36" s="29"/>
    </row>
    <row r="37" spans="1:7" x14ac:dyDescent="0.25">
      <c r="A37" s="41" t="s">
        <v>108</v>
      </c>
      <c r="B37" s="42" t="s">
        <v>27</v>
      </c>
      <c r="C37" s="43" t="s">
        <v>109</v>
      </c>
      <c r="D37" s="125">
        <f>D38+D42</f>
        <v>401000</v>
      </c>
      <c r="E37" s="125">
        <f>E38+E42</f>
        <v>387873.65</v>
      </c>
      <c r="F37" s="44">
        <f>D37-E37</f>
        <v>13126.349999999977</v>
      </c>
      <c r="G37" s="29"/>
    </row>
    <row r="38" spans="1:7" x14ac:dyDescent="0.25">
      <c r="A38" s="41" t="s">
        <v>460</v>
      </c>
      <c r="B38" s="42" t="s">
        <v>27</v>
      </c>
      <c r="C38" s="123" t="s">
        <v>461</v>
      </c>
      <c r="D38" s="125">
        <f>D39</f>
        <v>52000</v>
      </c>
      <c r="E38" s="44">
        <f>E39</f>
        <v>35878.44</v>
      </c>
      <c r="F38" s="44">
        <f>D38-E38</f>
        <v>16121.559999999998</v>
      </c>
      <c r="G38" s="29"/>
    </row>
    <row r="39" spans="1:7" ht="23.25" x14ac:dyDescent="0.25">
      <c r="A39" s="41" t="s">
        <v>462</v>
      </c>
      <c r="B39" s="42" t="s">
        <v>27</v>
      </c>
      <c r="C39" s="123" t="s">
        <v>466</v>
      </c>
      <c r="D39" s="125">
        <v>52000</v>
      </c>
      <c r="E39" s="44">
        <f>E40+E41</f>
        <v>35878.44</v>
      </c>
      <c r="F39" s="44">
        <f>D39-E39</f>
        <v>16121.559999999998</v>
      </c>
      <c r="G39" s="29"/>
    </row>
    <row r="40" spans="1:7" ht="45.75" x14ac:dyDescent="0.25">
      <c r="A40" s="41" t="s">
        <v>468</v>
      </c>
      <c r="B40" s="42" t="s">
        <v>27</v>
      </c>
      <c r="C40" s="123" t="s">
        <v>469</v>
      </c>
      <c r="D40" s="44" t="s">
        <v>32</v>
      </c>
      <c r="E40" s="44">
        <v>36076.29</v>
      </c>
      <c r="F40" s="44" t="s">
        <v>32</v>
      </c>
      <c r="G40" s="29"/>
    </row>
    <row r="41" spans="1:7" ht="57" x14ac:dyDescent="0.25">
      <c r="A41" s="41" t="s">
        <v>470</v>
      </c>
      <c r="B41" s="42" t="s">
        <v>27</v>
      </c>
      <c r="C41" s="123" t="s">
        <v>471</v>
      </c>
      <c r="D41" s="44" t="s">
        <v>32</v>
      </c>
      <c r="E41" s="44">
        <v>-197.85</v>
      </c>
      <c r="F41" s="44" t="s">
        <v>32</v>
      </c>
      <c r="G41" s="29"/>
    </row>
    <row r="42" spans="1:7" x14ac:dyDescent="0.25">
      <c r="A42" s="41" t="s">
        <v>463</v>
      </c>
      <c r="B42" s="42" t="s">
        <v>27</v>
      </c>
      <c r="C42" s="123" t="s">
        <v>464</v>
      </c>
      <c r="D42" s="125">
        <f>D43</f>
        <v>349000</v>
      </c>
      <c r="E42" s="44">
        <f>E43</f>
        <v>351995.21</v>
      </c>
      <c r="F42" s="44" t="s">
        <v>32</v>
      </c>
      <c r="G42" s="29"/>
    </row>
    <row r="43" spans="1:7" ht="23.25" x14ac:dyDescent="0.25">
      <c r="A43" s="41" t="s">
        <v>465</v>
      </c>
      <c r="B43" s="42" t="s">
        <v>27</v>
      </c>
      <c r="C43" s="123" t="s">
        <v>467</v>
      </c>
      <c r="D43" s="125">
        <v>349000</v>
      </c>
      <c r="E43" s="44">
        <f>E44</f>
        <v>351995.21</v>
      </c>
      <c r="F43" s="44" t="s">
        <v>32</v>
      </c>
      <c r="G43" s="29"/>
    </row>
    <row r="44" spans="1:7" ht="45.75" x14ac:dyDescent="0.25">
      <c r="A44" s="41" t="s">
        <v>472</v>
      </c>
      <c r="B44" s="42" t="s">
        <v>27</v>
      </c>
      <c r="C44" s="123" t="s">
        <v>473</v>
      </c>
      <c r="D44" s="44" t="s">
        <v>32</v>
      </c>
      <c r="E44" s="44">
        <v>351995.21</v>
      </c>
      <c r="F44" s="44" t="s">
        <v>32</v>
      </c>
      <c r="G44" s="29"/>
    </row>
    <row r="45" spans="1:7" ht="34.5" x14ac:dyDescent="0.25">
      <c r="A45" s="41" t="s">
        <v>475</v>
      </c>
      <c r="B45" s="42" t="s">
        <v>27</v>
      </c>
      <c r="C45" s="43" t="s">
        <v>37</v>
      </c>
      <c r="D45" s="125">
        <f t="shared" ref="D45:F47" si="1">D46</f>
        <v>169023.64</v>
      </c>
      <c r="E45" s="44">
        <f t="shared" si="1"/>
        <v>66443.75</v>
      </c>
      <c r="F45" s="44">
        <f t="shared" si="1"/>
        <v>102579.89000000001</v>
      </c>
      <c r="G45" s="29"/>
    </row>
    <row r="46" spans="1:7" ht="68.25" x14ac:dyDescent="0.25">
      <c r="A46" s="41" t="s">
        <v>110</v>
      </c>
      <c r="B46" s="42" t="s">
        <v>27</v>
      </c>
      <c r="C46" s="43" t="s">
        <v>111</v>
      </c>
      <c r="D46" s="125">
        <f t="shared" si="1"/>
        <v>169023.64</v>
      </c>
      <c r="E46" s="44">
        <f t="shared" si="1"/>
        <v>66443.75</v>
      </c>
      <c r="F46" s="44">
        <f t="shared" si="1"/>
        <v>102579.89000000001</v>
      </c>
      <c r="G46" s="29"/>
    </row>
    <row r="47" spans="1:7" ht="57" x14ac:dyDescent="0.25">
      <c r="A47" s="41" t="s">
        <v>474</v>
      </c>
      <c r="B47" s="42" t="s">
        <v>27</v>
      </c>
      <c r="C47" s="123" t="s">
        <v>478</v>
      </c>
      <c r="D47" s="125">
        <f t="shared" si="1"/>
        <v>169023.64</v>
      </c>
      <c r="E47" s="44">
        <f t="shared" si="1"/>
        <v>66443.75</v>
      </c>
      <c r="F47" s="44">
        <f t="shared" si="1"/>
        <v>102579.89000000001</v>
      </c>
      <c r="G47" s="29"/>
    </row>
    <row r="48" spans="1:7" ht="57" x14ac:dyDescent="0.25">
      <c r="A48" s="41" t="s">
        <v>476</v>
      </c>
      <c r="B48" s="42" t="s">
        <v>27</v>
      </c>
      <c r="C48" s="123" t="s">
        <v>477</v>
      </c>
      <c r="D48" s="125">
        <v>169023.64</v>
      </c>
      <c r="E48" s="44">
        <v>66443.75</v>
      </c>
      <c r="F48" s="44">
        <f>D48-E48</f>
        <v>102579.89000000001</v>
      </c>
      <c r="G48" s="29"/>
    </row>
    <row r="49" spans="1:7" x14ac:dyDescent="0.25">
      <c r="A49" s="41" t="s">
        <v>97</v>
      </c>
      <c r="B49" s="42" t="s">
        <v>27</v>
      </c>
      <c r="C49" s="43" t="s">
        <v>98</v>
      </c>
      <c r="D49" s="44">
        <f>D50</f>
        <v>33438.089999999997</v>
      </c>
      <c r="E49" s="44">
        <f>E50</f>
        <v>33438.089999999997</v>
      </c>
      <c r="F49" s="44" t="s">
        <v>32</v>
      </c>
      <c r="G49" s="29"/>
    </row>
    <row r="50" spans="1:7" x14ac:dyDescent="0.25">
      <c r="A50" s="41" t="s">
        <v>112</v>
      </c>
      <c r="B50" s="42" t="s">
        <v>27</v>
      </c>
      <c r="C50" s="43" t="s">
        <v>113</v>
      </c>
      <c r="D50" s="44">
        <f>D51</f>
        <v>33438.089999999997</v>
      </c>
      <c r="E50" s="44">
        <f>E51</f>
        <v>33438.089999999997</v>
      </c>
      <c r="F50" s="44" t="s">
        <v>32</v>
      </c>
      <c r="G50" s="29"/>
    </row>
    <row r="51" spans="1:7" ht="23.25" x14ac:dyDescent="0.25">
      <c r="A51" s="41" t="s">
        <v>479</v>
      </c>
      <c r="B51" s="42" t="s">
        <v>27</v>
      </c>
      <c r="C51" s="123" t="s">
        <v>480</v>
      </c>
      <c r="D51" s="44">
        <v>33438.089999999997</v>
      </c>
      <c r="E51" s="44">
        <v>33438.089999999997</v>
      </c>
      <c r="F51" s="44" t="s">
        <v>32</v>
      </c>
      <c r="G51" s="29"/>
    </row>
    <row r="52" spans="1:7" x14ac:dyDescent="0.25">
      <c r="A52" s="114" t="s">
        <v>114</v>
      </c>
      <c r="B52" s="115" t="s">
        <v>27</v>
      </c>
      <c r="C52" s="116" t="s">
        <v>115</v>
      </c>
      <c r="D52" s="126">
        <f>D53</f>
        <v>11384817.949999999</v>
      </c>
      <c r="E52" s="126">
        <f>E53</f>
        <v>11379332.139999999</v>
      </c>
      <c r="F52" s="117">
        <f>D52-E52</f>
        <v>5485.8100000005215</v>
      </c>
      <c r="G52" s="29"/>
    </row>
    <row r="53" spans="1:7" ht="23.25" x14ac:dyDescent="0.25">
      <c r="A53" s="41" t="s">
        <v>38</v>
      </c>
      <c r="B53" s="42" t="s">
        <v>27</v>
      </c>
      <c r="C53" s="43" t="s">
        <v>39</v>
      </c>
      <c r="D53" s="125">
        <f>D54+D59+D62+D65</f>
        <v>11384817.949999999</v>
      </c>
      <c r="E53" s="125">
        <f>E54+E59+E62+E65</f>
        <v>11379332.139999999</v>
      </c>
      <c r="F53" s="44">
        <f>D53-E53</f>
        <v>5485.8100000005215</v>
      </c>
      <c r="G53" s="29"/>
    </row>
    <row r="54" spans="1:7" ht="17.25" customHeight="1" x14ac:dyDescent="0.25">
      <c r="A54" s="41" t="s">
        <v>116</v>
      </c>
      <c r="B54" s="42" t="s">
        <v>27</v>
      </c>
      <c r="C54" s="43" t="s">
        <v>117</v>
      </c>
      <c r="D54" s="125">
        <f>D55+D57</f>
        <v>6211579.4399999995</v>
      </c>
      <c r="E54" s="44">
        <f>E55+E57</f>
        <v>6211579.4399999995</v>
      </c>
      <c r="F54" s="44" t="s">
        <v>32</v>
      </c>
      <c r="G54" s="29"/>
    </row>
    <row r="55" spans="1:7" ht="17.25" customHeight="1" x14ac:dyDescent="0.25">
      <c r="A55" s="41" t="s">
        <v>481</v>
      </c>
      <c r="B55" s="42" t="s">
        <v>27</v>
      </c>
      <c r="C55" s="123" t="s">
        <v>485</v>
      </c>
      <c r="D55" s="125">
        <f>D56</f>
        <v>5063800</v>
      </c>
      <c r="E55" s="44">
        <f>E56</f>
        <v>5063800</v>
      </c>
      <c r="F55" s="44" t="s">
        <v>32</v>
      </c>
      <c r="G55" s="29"/>
    </row>
    <row r="56" spans="1:7" ht="34.5" x14ac:dyDescent="0.25">
      <c r="A56" s="41" t="s">
        <v>482</v>
      </c>
      <c r="B56" s="42" t="s">
        <v>27</v>
      </c>
      <c r="C56" s="123" t="s">
        <v>486</v>
      </c>
      <c r="D56" s="128">
        <v>5063800</v>
      </c>
      <c r="E56" s="127">
        <v>5063800</v>
      </c>
      <c r="F56" s="44" t="s">
        <v>32</v>
      </c>
      <c r="G56" s="29"/>
    </row>
    <row r="57" spans="1:7" ht="23.25" x14ac:dyDescent="0.25">
      <c r="A57" s="41" t="s">
        <v>483</v>
      </c>
      <c r="B57" s="42" t="s">
        <v>27</v>
      </c>
      <c r="C57" s="123" t="s">
        <v>487</v>
      </c>
      <c r="D57" s="125">
        <f>D58</f>
        <v>1147779.44</v>
      </c>
      <c r="E57" s="44">
        <f>E58</f>
        <v>1147779.44</v>
      </c>
      <c r="F57" s="44" t="s">
        <v>32</v>
      </c>
      <c r="G57" s="29"/>
    </row>
    <row r="58" spans="1:7" ht="23.25" x14ac:dyDescent="0.25">
      <c r="A58" s="41" t="s">
        <v>484</v>
      </c>
      <c r="B58" s="42" t="s">
        <v>27</v>
      </c>
      <c r="C58" s="123" t="s">
        <v>488</v>
      </c>
      <c r="D58" s="127">
        <v>1147779.44</v>
      </c>
      <c r="E58" s="127">
        <v>1147779.44</v>
      </c>
      <c r="F58" s="44" t="s">
        <v>32</v>
      </c>
      <c r="G58" s="29"/>
    </row>
    <row r="59" spans="1:7" ht="23.25" x14ac:dyDescent="0.25">
      <c r="A59" s="41" t="s">
        <v>118</v>
      </c>
      <c r="B59" s="42" t="s">
        <v>27</v>
      </c>
      <c r="C59" s="43" t="s">
        <v>119</v>
      </c>
      <c r="D59" s="44">
        <f>D60</f>
        <v>3243447.18</v>
      </c>
      <c r="E59" s="44">
        <f>E60</f>
        <v>3243447.18</v>
      </c>
      <c r="F59" s="44" t="s">
        <v>32</v>
      </c>
      <c r="G59" s="29"/>
    </row>
    <row r="60" spans="1:7" x14ac:dyDescent="0.25">
      <c r="A60" s="41" t="s">
        <v>489</v>
      </c>
      <c r="B60" s="42" t="s">
        <v>27</v>
      </c>
      <c r="C60" s="123" t="s">
        <v>491</v>
      </c>
      <c r="D60" s="44">
        <f>D61</f>
        <v>3243447.18</v>
      </c>
      <c r="E60" s="44">
        <f>E61</f>
        <v>3243447.18</v>
      </c>
      <c r="F60" s="44" t="s">
        <v>32</v>
      </c>
      <c r="G60" s="29"/>
    </row>
    <row r="61" spans="1:7" x14ac:dyDescent="0.25">
      <c r="A61" s="41" t="s">
        <v>490</v>
      </c>
      <c r="B61" s="42" t="s">
        <v>27</v>
      </c>
      <c r="C61" s="123" t="s">
        <v>492</v>
      </c>
      <c r="D61" s="127">
        <v>3243447.18</v>
      </c>
      <c r="E61" s="127">
        <v>3243447.18</v>
      </c>
      <c r="F61" s="44" t="s">
        <v>32</v>
      </c>
      <c r="G61" s="29"/>
    </row>
    <row r="62" spans="1:7" ht="23.25" x14ac:dyDescent="0.25">
      <c r="A62" s="41" t="s">
        <v>120</v>
      </c>
      <c r="B62" s="42" t="s">
        <v>27</v>
      </c>
      <c r="C62" s="43" t="s">
        <v>121</v>
      </c>
      <c r="D62" s="44">
        <f>D63</f>
        <v>115400</v>
      </c>
      <c r="E62" s="44">
        <f>E63</f>
        <v>115400</v>
      </c>
      <c r="F62" s="44" t="s">
        <v>32</v>
      </c>
      <c r="G62" s="29"/>
    </row>
    <row r="63" spans="1:7" ht="34.5" x14ac:dyDescent="0.25">
      <c r="A63" s="41" t="s">
        <v>493</v>
      </c>
      <c r="B63" s="42" t="s">
        <v>27</v>
      </c>
      <c r="C63" s="123" t="s">
        <v>494</v>
      </c>
      <c r="D63" s="44">
        <f>D64</f>
        <v>115400</v>
      </c>
      <c r="E63" s="44">
        <f>E64</f>
        <v>115400</v>
      </c>
      <c r="F63" s="44" t="s">
        <v>32</v>
      </c>
      <c r="G63" s="29"/>
    </row>
    <row r="64" spans="1:7" ht="45.75" x14ac:dyDescent="0.25">
      <c r="A64" s="41" t="s">
        <v>274</v>
      </c>
      <c r="B64" s="42" t="s">
        <v>27</v>
      </c>
      <c r="C64" s="123" t="s">
        <v>495</v>
      </c>
      <c r="D64" s="127">
        <v>115400</v>
      </c>
      <c r="E64" s="127">
        <v>115400</v>
      </c>
      <c r="F64" s="44" t="s">
        <v>32</v>
      </c>
      <c r="G64" s="29"/>
    </row>
    <row r="65" spans="1:7" x14ac:dyDescent="0.25">
      <c r="A65" s="41" t="s">
        <v>122</v>
      </c>
      <c r="B65" s="42" t="s">
        <v>27</v>
      </c>
      <c r="C65" s="43" t="s">
        <v>123</v>
      </c>
      <c r="D65" s="127">
        <f t="shared" ref="D65:F66" si="2">D66</f>
        <v>1814391.33</v>
      </c>
      <c r="E65" s="127">
        <f t="shared" si="2"/>
        <v>1808905.52</v>
      </c>
      <c r="F65" s="44">
        <f t="shared" si="2"/>
        <v>5485.8100000000559</v>
      </c>
      <c r="G65" s="29"/>
    </row>
    <row r="66" spans="1:7" ht="45.75" x14ac:dyDescent="0.25">
      <c r="A66" s="41" t="s">
        <v>496</v>
      </c>
      <c r="B66" s="42" t="s">
        <v>27</v>
      </c>
      <c r="C66" s="123" t="s">
        <v>498</v>
      </c>
      <c r="D66" s="127">
        <f t="shared" si="2"/>
        <v>1814391.33</v>
      </c>
      <c r="E66" s="127">
        <f t="shared" si="2"/>
        <v>1808905.52</v>
      </c>
      <c r="F66" s="44">
        <f t="shared" si="2"/>
        <v>5485.8100000000559</v>
      </c>
      <c r="G66" s="29"/>
    </row>
    <row r="67" spans="1:7" ht="57" x14ac:dyDescent="0.25">
      <c r="A67" s="41" t="s">
        <v>497</v>
      </c>
      <c r="B67" s="42" t="s">
        <v>27</v>
      </c>
      <c r="C67" s="123" t="s">
        <v>499</v>
      </c>
      <c r="D67" s="127">
        <v>1814391.33</v>
      </c>
      <c r="E67" s="127">
        <v>1808905.52</v>
      </c>
      <c r="F67" s="44">
        <f>D67-E67</f>
        <v>5485.8100000000559</v>
      </c>
      <c r="G67" s="29"/>
    </row>
  </sheetData>
  <mergeCells count="10">
    <mergeCell ref="A2:E2"/>
    <mergeCell ref="B7:D7"/>
    <mergeCell ref="B8:D8"/>
    <mergeCell ref="A11:F11"/>
    <mergeCell ref="A12:A14"/>
    <mergeCell ref="B12:B14"/>
    <mergeCell ref="C12:C14"/>
    <mergeCell ref="D12:D14"/>
    <mergeCell ref="E12:E14"/>
    <mergeCell ref="F12:F14"/>
  </mergeCells>
  <pageMargins left="0.39374999999999999" right="0.39374999999999999" top="0.39374999999999999" bottom="0.39374999999999999" header="0.51180550000000002" footer="0.51180550000000002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4"/>
  <sheetViews>
    <sheetView tabSelected="1" topLeftCell="A276" zoomScaleNormal="100" zoomScaleSheetLayoutView="100" workbookViewId="0">
      <selection activeCell="C292" sqref="C292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38.28515625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4.1" customHeight="1" x14ac:dyDescent="0.25">
      <c r="A1" s="135" t="s">
        <v>41</v>
      </c>
      <c r="B1" s="136"/>
      <c r="C1" s="136"/>
      <c r="D1" s="136"/>
      <c r="E1" s="136"/>
      <c r="F1" s="45" t="s">
        <v>42</v>
      </c>
      <c r="G1" s="3"/>
    </row>
    <row r="2" spans="1:7" ht="14.1" customHeight="1" x14ac:dyDescent="0.25">
      <c r="A2" s="27"/>
      <c r="B2" s="27"/>
      <c r="C2" s="27"/>
      <c r="D2" s="27"/>
      <c r="E2" s="27"/>
      <c r="F2" s="27"/>
      <c r="G2" s="3"/>
    </row>
    <row r="3" spans="1:7" ht="12" customHeight="1" x14ac:dyDescent="0.25">
      <c r="A3" s="143" t="s">
        <v>17</v>
      </c>
      <c r="B3" s="143" t="s">
        <v>18</v>
      </c>
      <c r="C3" s="143" t="s">
        <v>43</v>
      </c>
      <c r="D3" s="145" t="s">
        <v>20</v>
      </c>
      <c r="E3" s="145" t="s">
        <v>21</v>
      </c>
      <c r="F3" s="143" t="s">
        <v>22</v>
      </c>
      <c r="G3" s="46"/>
    </row>
    <row r="4" spans="1:7" ht="12" customHeight="1" x14ac:dyDescent="0.25">
      <c r="A4" s="144"/>
      <c r="B4" s="144"/>
      <c r="C4" s="144"/>
      <c r="D4" s="146"/>
      <c r="E4" s="146"/>
      <c r="F4" s="144"/>
      <c r="G4" s="46"/>
    </row>
    <row r="5" spans="1:7" ht="11.1" customHeight="1" x14ac:dyDescent="0.25">
      <c r="A5" s="144"/>
      <c r="B5" s="144"/>
      <c r="C5" s="144"/>
      <c r="D5" s="146"/>
      <c r="E5" s="146"/>
      <c r="F5" s="144"/>
      <c r="G5" s="46"/>
    </row>
    <row r="6" spans="1:7" ht="12" customHeight="1" x14ac:dyDescent="0.25">
      <c r="A6" s="30">
        <v>1</v>
      </c>
      <c r="B6" s="31">
        <v>2</v>
      </c>
      <c r="C6" s="47">
        <v>3</v>
      </c>
      <c r="D6" s="48" t="s">
        <v>23</v>
      </c>
      <c r="E6" s="48" t="s">
        <v>24</v>
      </c>
      <c r="F6" s="48" t="s">
        <v>25</v>
      </c>
      <c r="G6" s="49"/>
    </row>
    <row r="7" spans="1:7" ht="16.5" customHeight="1" x14ac:dyDescent="0.25">
      <c r="A7" s="33" t="s">
        <v>44</v>
      </c>
      <c r="B7" s="50">
        <v>200</v>
      </c>
      <c r="C7" s="35" t="s">
        <v>28</v>
      </c>
      <c r="D7" s="132">
        <f>D9+D134+D147+D154+D172+D228+D241+D287</f>
        <v>13148730.030000001</v>
      </c>
      <c r="E7" s="132">
        <f>E9+E134+E147+E154+E172+E228+E241+E287</f>
        <v>12742206.209999999</v>
      </c>
      <c r="F7" s="133">
        <f>D7-E7</f>
        <v>406523.82000000216</v>
      </c>
      <c r="G7" s="52"/>
    </row>
    <row r="8" spans="1:7" ht="12" customHeight="1" x14ac:dyDescent="0.25">
      <c r="A8" s="37" t="s">
        <v>29</v>
      </c>
      <c r="B8" s="53"/>
      <c r="C8" s="39"/>
      <c r="D8" s="130"/>
      <c r="E8" s="130"/>
      <c r="F8" s="131"/>
      <c r="G8" s="52"/>
    </row>
    <row r="9" spans="1:7" x14ac:dyDescent="0.25">
      <c r="A9" s="54" t="s">
        <v>124</v>
      </c>
      <c r="B9" s="55" t="s">
        <v>46</v>
      </c>
      <c r="C9" s="111" t="s">
        <v>125</v>
      </c>
      <c r="D9" s="112">
        <f>D10+D16+D33+D37+D41</f>
        <v>3694019.4899999998</v>
      </c>
      <c r="E9" s="112">
        <f>E10+E16+E33+E41</f>
        <v>3528580.88</v>
      </c>
      <c r="F9" s="129">
        <f>D9-E9</f>
        <v>165438.60999999987</v>
      </c>
      <c r="G9" s="58"/>
    </row>
    <row r="10" spans="1:7" ht="23.25" x14ac:dyDescent="0.25">
      <c r="A10" s="54" t="s">
        <v>126</v>
      </c>
      <c r="B10" s="55" t="s">
        <v>46</v>
      </c>
      <c r="C10" s="111" t="s">
        <v>127</v>
      </c>
      <c r="D10" s="112">
        <f t="shared" ref="D10:E12" si="0">D11</f>
        <v>744318</v>
      </c>
      <c r="E10" s="112">
        <f t="shared" si="0"/>
        <v>716763.29</v>
      </c>
      <c r="F10" s="129">
        <f t="shared" ref="F10:F12" si="1">D10-E10</f>
        <v>27554.709999999963</v>
      </c>
      <c r="G10" s="58"/>
    </row>
    <row r="11" spans="1:7" ht="23.25" x14ac:dyDescent="0.25">
      <c r="A11" s="54" t="s">
        <v>128</v>
      </c>
      <c r="B11" s="55" t="s">
        <v>46</v>
      </c>
      <c r="C11" s="111" t="s">
        <v>547</v>
      </c>
      <c r="D11" s="112">
        <f t="shared" si="0"/>
        <v>744318</v>
      </c>
      <c r="E11" s="112">
        <f t="shared" si="0"/>
        <v>716763.29</v>
      </c>
      <c r="F11" s="129">
        <f t="shared" si="1"/>
        <v>27554.709999999963</v>
      </c>
      <c r="G11" s="58"/>
    </row>
    <row r="12" spans="1:7" ht="45.75" x14ac:dyDescent="0.25">
      <c r="A12" s="54" t="s">
        <v>129</v>
      </c>
      <c r="B12" s="55" t="s">
        <v>46</v>
      </c>
      <c r="C12" s="111" t="s">
        <v>548</v>
      </c>
      <c r="D12" s="112">
        <f t="shared" si="0"/>
        <v>744318</v>
      </c>
      <c r="E12" s="112">
        <f t="shared" si="0"/>
        <v>716763.29</v>
      </c>
      <c r="F12" s="129">
        <f t="shared" si="1"/>
        <v>27554.709999999963</v>
      </c>
      <c r="G12" s="58"/>
    </row>
    <row r="13" spans="1:7" ht="23.25" x14ac:dyDescent="0.25">
      <c r="A13" s="54" t="s">
        <v>130</v>
      </c>
      <c r="B13" s="55" t="s">
        <v>46</v>
      </c>
      <c r="C13" s="111" t="s">
        <v>131</v>
      </c>
      <c r="D13" s="112">
        <f>D14+D15</f>
        <v>744318</v>
      </c>
      <c r="E13" s="112">
        <f>E14+E15</f>
        <v>716763.29</v>
      </c>
      <c r="F13" s="129">
        <f t="shared" ref="F13:F19" si="2">D13-E13</f>
        <v>27554.709999999963</v>
      </c>
      <c r="G13" s="58"/>
    </row>
    <row r="14" spans="1:7" x14ac:dyDescent="0.25">
      <c r="A14" s="54" t="s">
        <v>45</v>
      </c>
      <c r="B14" s="55" t="s">
        <v>46</v>
      </c>
      <c r="C14" s="111" t="s">
        <v>132</v>
      </c>
      <c r="D14" s="56">
        <v>572600</v>
      </c>
      <c r="E14" s="56">
        <v>553402.93000000005</v>
      </c>
      <c r="F14" s="57">
        <f t="shared" si="2"/>
        <v>19197.069999999949</v>
      </c>
      <c r="G14" s="58"/>
    </row>
    <row r="15" spans="1:7" ht="34.5" x14ac:dyDescent="0.25">
      <c r="A15" s="54" t="s">
        <v>47</v>
      </c>
      <c r="B15" s="55" t="s">
        <v>46</v>
      </c>
      <c r="C15" s="111" t="s">
        <v>133</v>
      </c>
      <c r="D15" s="56">
        <v>171718</v>
      </c>
      <c r="E15" s="56">
        <v>163360.35999999999</v>
      </c>
      <c r="F15" s="57">
        <f t="shared" si="2"/>
        <v>8357.640000000014</v>
      </c>
      <c r="G15" s="58"/>
    </row>
    <row r="16" spans="1:7" ht="34.5" x14ac:dyDescent="0.25">
      <c r="A16" s="54" t="s">
        <v>134</v>
      </c>
      <c r="B16" s="55" t="s">
        <v>46</v>
      </c>
      <c r="C16" s="111" t="s">
        <v>135</v>
      </c>
      <c r="D16" s="112">
        <f>D17</f>
        <v>2381395</v>
      </c>
      <c r="E16" s="112">
        <f>E17</f>
        <v>2310973.9500000002</v>
      </c>
      <c r="F16" s="129">
        <f t="shared" si="2"/>
        <v>70421.049999999814</v>
      </c>
      <c r="G16" s="58"/>
    </row>
    <row r="17" spans="1:7" ht="23.25" x14ac:dyDescent="0.25">
      <c r="A17" s="54" t="s">
        <v>136</v>
      </c>
      <c r="B17" s="55" t="s">
        <v>46</v>
      </c>
      <c r="C17" s="111" t="s">
        <v>137</v>
      </c>
      <c r="D17" s="112">
        <f>D18+D22+D30</f>
        <v>2381395</v>
      </c>
      <c r="E17" s="112">
        <f>E18+E22</f>
        <v>2310973.9500000002</v>
      </c>
      <c r="F17" s="129">
        <f t="shared" si="2"/>
        <v>70421.049999999814</v>
      </c>
      <c r="G17" s="58"/>
    </row>
    <row r="18" spans="1:7" ht="45.75" x14ac:dyDescent="0.25">
      <c r="A18" s="54" t="s">
        <v>129</v>
      </c>
      <c r="B18" s="55" t="s">
        <v>46</v>
      </c>
      <c r="C18" s="111" t="s">
        <v>138</v>
      </c>
      <c r="D18" s="112">
        <f>D19</f>
        <v>2215595</v>
      </c>
      <c r="E18" s="112">
        <f>E19</f>
        <v>2199669.81</v>
      </c>
      <c r="F18" s="129">
        <f t="shared" si="2"/>
        <v>15925.189999999944</v>
      </c>
      <c r="G18" s="58"/>
    </row>
    <row r="19" spans="1:7" ht="23.25" x14ac:dyDescent="0.25">
      <c r="A19" s="54" t="s">
        <v>130</v>
      </c>
      <c r="B19" s="55" t="s">
        <v>46</v>
      </c>
      <c r="C19" s="111" t="s">
        <v>139</v>
      </c>
      <c r="D19" s="112">
        <f>D20+D21</f>
        <v>2215595</v>
      </c>
      <c r="E19" s="112">
        <f>E20+E21</f>
        <v>2199669.81</v>
      </c>
      <c r="F19" s="129">
        <f t="shared" si="2"/>
        <v>15925.189999999944</v>
      </c>
      <c r="G19" s="58"/>
    </row>
    <row r="20" spans="1:7" x14ac:dyDescent="0.25">
      <c r="A20" s="54" t="s">
        <v>45</v>
      </c>
      <c r="B20" s="55" t="s">
        <v>46</v>
      </c>
      <c r="C20" s="111" t="s">
        <v>140</v>
      </c>
      <c r="D20" s="112">
        <v>1706880</v>
      </c>
      <c r="E20" s="112">
        <v>1699098.33</v>
      </c>
      <c r="F20" s="129">
        <f t="shared" ref="F20:F29" si="3">D20-E20</f>
        <v>7781.6699999999255</v>
      </c>
      <c r="G20" s="58"/>
    </row>
    <row r="21" spans="1:7" ht="34.5" x14ac:dyDescent="0.25">
      <c r="A21" s="54" t="s">
        <v>47</v>
      </c>
      <c r="B21" s="55" t="s">
        <v>46</v>
      </c>
      <c r="C21" s="111" t="s">
        <v>141</v>
      </c>
      <c r="D21" s="112">
        <v>508715</v>
      </c>
      <c r="E21" s="112">
        <v>500571.48</v>
      </c>
      <c r="F21" s="129">
        <f t="shared" si="3"/>
        <v>8143.5200000000186</v>
      </c>
      <c r="G21" s="58"/>
    </row>
    <row r="22" spans="1:7" ht="23.25" x14ac:dyDescent="0.25">
      <c r="A22" s="54" t="s">
        <v>142</v>
      </c>
      <c r="B22" s="55" t="s">
        <v>46</v>
      </c>
      <c r="C22" s="111" t="s">
        <v>143</v>
      </c>
      <c r="D22" s="112">
        <f>D23</f>
        <v>162800</v>
      </c>
      <c r="E22" s="112">
        <f>E23</f>
        <v>111304.14</v>
      </c>
      <c r="F22" s="129">
        <f>D22-E22</f>
        <v>51495.86</v>
      </c>
      <c r="G22" s="58"/>
    </row>
    <row r="23" spans="1:7" ht="23.25" x14ac:dyDescent="0.25">
      <c r="A23" s="54" t="s">
        <v>144</v>
      </c>
      <c r="B23" s="55" t="s">
        <v>46</v>
      </c>
      <c r="C23" s="111" t="s">
        <v>145</v>
      </c>
      <c r="D23" s="112">
        <f>D24+D28</f>
        <v>162800</v>
      </c>
      <c r="E23" s="112">
        <f>E24+E28</f>
        <v>111304.14</v>
      </c>
      <c r="F23" s="129">
        <f>D23-E23</f>
        <v>51495.86</v>
      </c>
      <c r="G23" s="58"/>
    </row>
    <row r="24" spans="1:7" x14ac:dyDescent="0.25">
      <c r="A24" s="54" t="s">
        <v>146</v>
      </c>
      <c r="B24" s="55" t="s">
        <v>46</v>
      </c>
      <c r="C24" s="111" t="s">
        <v>147</v>
      </c>
      <c r="D24" s="112">
        <f>D25+D26+D27</f>
        <v>87000</v>
      </c>
      <c r="E24" s="112">
        <f>E25+E26+E27</f>
        <v>58092.86</v>
      </c>
      <c r="F24" s="129">
        <f>D24-E24</f>
        <v>28907.14</v>
      </c>
      <c r="G24" s="58"/>
    </row>
    <row r="25" spans="1:7" x14ac:dyDescent="0.25">
      <c r="A25" s="54" t="s">
        <v>84</v>
      </c>
      <c r="B25" s="55" t="s">
        <v>46</v>
      </c>
      <c r="C25" s="111" t="s">
        <v>148</v>
      </c>
      <c r="D25" s="112">
        <v>43000</v>
      </c>
      <c r="E25" s="112">
        <v>39443.730000000003</v>
      </c>
      <c r="F25" s="129">
        <f t="shared" si="3"/>
        <v>3556.2699999999968</v>
      </c>
      <c r="G25" s="58"/>
    </row>
    <row r="26" spans="1:7" x14ac:dyDescent="0.25">
      <c r="A26" s="54" t="s">
        <v>85</v>
      </c>
      <c r="B26" s="55" t="s">
        <v>46</v>
      </c>
      <c r="C26" s="111" t="s">
        <v>149</v>
      </c>
      <c r="D26" s="112">
        <v>9000</v>
      </c>
      <c r="E26" s="112">
        <v>8749.1299999999992</v>
      </c>
      <c r="F26" s="129">
        <f t="shared" si="3"/>
        <v>250.8700000000008</v>
      </c>
      <c r="G26" s="58"/>
    </row>
    <row r="27" spans="1:7" x14ac:dyDescent="0.25">
      <c r="A27" s="54" t="s">
        <v>89</v>
      </c>
      <c r="B27" s="55" t="s">
        <v>46</v>
      </c>
      <c r="C27" s="111" t="s">
        <v>150</v>
      </c>
      <c r="D27" s="112">
        <v>35000</v>
      </c>
      <c r="E27" s="112">
        <v>9900</v>
      </c>
      <c r="F27" s="129">
        <f t="shared" si="3"/>
        <v>25100</v>
      </c>
      <c r="G27" s="58"/>
    </row>
    <row r="28" spans="1:7" x14ac:dyDescent="0.25">
      <c r="A28" s="54" t="s">
        <v>151</v>
      </c>
      <c r="B28" s="55" t="s">
        <v>46</v>
      </c>
      <c r="C28" s="111" t="s">
        <v>152</v>
      </c>
      <c r="D28" s="112">
        <f>D29</f>
        <v>75800</v>
      </c>
      <c r="E28" s="112">
        <f>E29</f>
        <v>53211.28</v>
      </c>
      <c r="F28" s="129">
        <f>D28-E28</f>
        <v>22588.720000000001</v>
      </c>
      <c r="G28" s="58"/>
    </row>
    <row r="29" spans="1:7" x14ac:dyDescent="0.25">
      <c r="A29" s="54" t="s">
        <v>85</v>
      </c>
      <c r="B29" s="55" t="s">
        <v>46</v>
      </c>
      <c r="C29" s="111" t="s">
        <v>549</v>
      </c>
      <c r="D29" s="112">
        <v>75800</v>
      </c>
      <c r="E29" s="112">
        <v>53211.28</v>
      </c>
      <c r="F29" s="129">
        <f t="shared" si="3"/>
        <v>22588.720000000001</v>
      </c>
      <c r="G29" s="58"/>
    </row>
    <row r="30" spans="1:7" x14ac:dyDescent="0.25">
      <c r="A30" s="54" t="s">
        <v>153</v>
      </c>
      <c r="B30" s="55" t="s">
        <v>46</v>
      </c>
      <c r="C30" s="111" t="s">
        <v>154</v>
      </c>
      <c r="D30" s="112">
        <f>D31</f>
        <v>3000</v>
      </c>
      <c r="E30" s="112" t="s">
        <v>32</v>
      </c>
      <c r="F30" s="129">
        <f>F31</f>
        <v>3000</v>
      </c>
      <c r="G30" s="58"/>
    </row>
    <row r="31" spans="1:7" x14ac:dyDescent="0.25">
      <c r="A31" s="54" t="s">
        <v>155</v>
      </c>
      <c r="B31" s="55" t="s">
        <v>46</v>
      </c>
      <c r="C31" s="111" t="s">
        <v>156</v>
      </c>
      <c r="D31" s="112">
        <f>D32</f>
        <v>3000</v>
      </c>
      <c r="E31" s="112" t="s">
        <v>32</v>
      </c>
      <c r="F31" s="129">
        <f>F32</f>
        <v>3000</v>
      </c>
      <c r="G31" s="58"/>
    </row>
    <row r="32" spans="1:7" x14ac:dyDescent="0.25">
      <c r="A32" s="54" t="s">
        <v>48</v>
      </c>
      <c r="B32" s="55" t="s">
        <v>46</v>
      </c>
      <c r="C32" s="111" t="s">
        <v>157</v>
      </c>
      <c r="D32" s="112">
        <v>3000</v>
      </c>
      <c r="E32" s="112" t="s">
        <v>32</v>
      </c>
      <c r="F32" s="129">
        <v>3000</v>
      </c>
      <c r="G32" s="58"/>
    </row>
    <row r="33" spans="1:7" ht="34.5" x14ac:dyDescent="0.25">
      <c r="A33" s="54" t="s">
        <v>158</v>
      </c>
      <c r="B33" s="55" t="s">
        <v>46</v>
      </c>
      <c r="C33" s="111" t="s">
        <v>159</v>
      </c>
      <c r="D33" s="112">
        <f t="shared" ref="D33:E35" si="4">D34</f>
        <v>50493</v>
      </c>
      <c r="E33" s="112">
        <f t="shared" si="4"/>
        <v>50493</v>
      </c>
      <c r="F33" s="57" t="s">
        <v>32</v>
      </c>
      <c r="G33" s="58"/>
    </row>
    <row r="34" spans="1:7" ht="45.75" x14ac:dyDescent="0.25">
      <c r="A34" s="54" t="s">
        <v>160</v>
      </c>
      <c r="B34" s="55" t="s">
        <v>46</v>
      </c>
      <c r="C34" s="111" t="s">
        <v>161</v>
      </c>
      <c r="D34" s="112">
        <f t="shared" si="4"/>
        <v>50493</v>
      </c>
      <c r="E34" s="112">
        <f t="shared" si="4"/>
        <v>50493</v>
      </c>
      <c r="F34" s="57" t="s">
        <v>32</v>
      </c>
      <c r="G34" s="58"/>
    </row>
    <row r="35" spans="1:7" x14ac:dyDescent="0.25">
      <c r="A35" s="54" t="s">
        <v>162</v>
      </c>
      <c r="B35" s="55" t="s">
        <v>46</v>
      </c>
      <c r="C35" s="111" t="s">
        <v>163</v>
      </c>
      <c r="D35" s="112">
        <f t="shared" si="4"/>
        <v>50493</v>
      </c>
      <c r="E35" s="112">
        <f t="shared" si="4"/>
        <v>50493</v>
      </c>
      <c r="F35" s="57" t="s">
        <v>32</v>
      </c>
      <c r="G35" s="58"/>
    </row>
    <row r="36" spans="1:7" x14ac:dyDescent="0.25">
      <c r="A36" s="54" t="s">
        <v>40</v>
      </c>
      <c r="B36" s="55" t="s">
        <v>46</v>
      </c>
      <c r="C36" s="111" t="s">
        <v>164</v>
      </c>
      <c r="D36" s="112">
        <v>50493</v>
      </c>
      <c r="E36" s="112">
        <v>50493</v>
      </c>
      <c r="F36" s="57" t="s">
        <v>32</v>
      </c>
      <c r="G36" s="58"/>
    </row>
    <row r="37" spans="1:7" x14ac:dyDescent="0.25">
      <c r="A37" s="54" t="s">
        <v>165</v>
      </c>
      <c r="B37" s="55" t="s">
        <v>46</v>
      </c>
      <c r="C37" s="111" t="s">
        <v>166</v>
      </c>
      <c r="D37" s="112">
        <v>20000</v>
      </c>
      <c r="E37" s="112" t="s">
        <v>32</v>
      </c>
      <c r="F37" s="129">
        <v>20000</v>
      </c>
      <c r="G37" s="58"/>
    </row>
    <row r="38" spans="1:7" ht="23.25" x14ac:dyDescent="0.25">
      <c r="A38" s="54" t="s">
        <v>167</v>
      </c>
      <c r="B38" s="55" t="s">
        <v>46</v>
      </c>
      <c r="C38" s="111" t="s">
        <v>168</v>
      </c>
      <c r="D38" s="56">
        <v>20000</v>
      </c>
      <c r="E38" s="56" t="s">
        <v>32</v>
      </c>
      <c r="F38" s="57">
        <v>20000</v>
      </c>
      <c r="G38" s="58"/>
    </row>
    <row r="39" spans="1:7" x14ac:dyDescent="0.25">
      <c r="A39" s="54" t="s">
        <v>153</v>
      </c>
      <c r="B39" s="55" t="s">
        <v>46</v>
      </c>
      <c r="C39" s="111" t="s">
        <v>169</v>
      </c>
      <c r="D39" s="56">
        <v>20000</v>
      </c>
      <c r="E39" s="56" t="s">
        <v>32</v>
      </c>
      <c r="F39" s="57">
        <v>20000</v>
      </c>
      <c r="G39" s="58"/>
    </row>
    <row r="40" spans="1:7" x14ac:dyDescent="0.25">
      <c r="A40" s="54" t="s">
        <v>49</v>
      </c>
      <c r="B40" s="55" t="s">
        <v>46</v>
      </c>
      <c r="C40" s="111" t="s">
        <v>170</v>
      </c>
      <c r="D40" s="56">
        <v>20000</v>
      </c>
      <c r="E40" s="56" t="s">
        <v>32</v>
      </c>
      <c r="F40" s="57">
        <v>20000</v>
      </c>
      <c r="G40" s="58"/>
    </row>
    <row r="41" spans="1:7" x14ac:dyDescent="0.25">
      <c r="A41" s="54" t="s">
        <v>171</v>
      </c>
      <c r="B41" s="55" t="s">
        <v>46</v>
      </c>
      <c r="C41" s="111" t="s">
        <v>172</v>
      </c>
      <c r="D41" s="112">
        <f>D42+D47+D52+D57+D62+D67+D73+D79+D90+D95+D100+D105+D110+D115+D120+D125+D130</f>
        <v>497813.48999999987</v>
      </c>
      <c r="E41" s="112">
        <f>E42+E47+E52+E57+E62+E67+E73+E79+E90+E95+E100+E105+E110+E115+E120+E125+E130</f>
        <v>450350.6399999999</v>
      </c>
      <c r="F41" s="129">
        <f>D41-E41</f>
        <v>47462.849999999977</v>
      </c>
      <c r="G41" s="58"/>
    </row>
    <row r="42" spans="1:7" x14ac:dyDescent="0.25">
      <c r="A42" s="54" t="s">
        <v>173</v>
      </c>
      <c r="B42" s="55" t="s">
        <v>46</v>
      </c>
      <c r="C42" s="111" t="s">
        <v>174</v>
      </c>
      <c r="D42" s="56">
        <f t="shared" ref="D42:E45" si="5">D43</f>
        <v>1000</v>
      </c>
      <c r="E42" s="56">
        <f t="shared" si="5"/>
        <v>1000</v>
      </c>
      <c r="F42" s="57" t="s">
        <v>32</v>
      </c>
      <c r="G42" s="58"/>
    </row>
    <row r="43" spans="1:7" ht="23.25" x14ac:dyDescent="0.25">
      <c r="A43" s="54" t="s">
        <v>142</v>
      </c>
      <c r="B43" s="55" t="s">
        <v>46</v>
      </c>
      <c r="C43" s="111" t="s">
        <v>175</v>
      </c>
      <c r="D43" s="56">
        <f t="shared" si="5"/>
        <v>1000</v>
      </c>
      <c r="E43" s="56">
        <f t="shared" si="5"/>
        <v>1000</v>
      </c>
      <c r="F43" s="57" t="s">
        <v>32</v>
      </c>
      <c r="G43" s="58"/>
    </row>
    <row r="44" spans="1:7" ht="23.25" x14ac:dyDescent="0.25">
      <c r="A44" s="54" t="s">
        <v>144</v>
      </c>
      <c r="B44" s="55" t="s">
        <v>46</v>
      </c>
      <c r="C44" s="111" t="s">
        <v>176</v>
      </c>
      <c r="D44" s="56">
        <f t="shared" si="5"/>
        <v>1000</v>
      </c>
      <c r="E44" s="56">
        <f t="shared" si="5"/>
        <v>1000</v>
      </c>
      <c r="F44" s="57" t="s">
        <v>32</v>
      </c>
      <c r="G44" s="58"/>
    </row>
    <row r="45" spans="1:7" x14ac:dyDescent="0.25">
      <c r="A45" s="54" t="s">
        <v>146</v>
      </c>
      <c r="B45" s="55" t="s">
        <v>46</v>
      </c>
      <c r="C45" s="111" t="s">
        <v>177</v>
      </c>
      <c r="D45" s="56">
        <f t="shared" si="5"/>
        <v>1000</v>
      </c>
      <c r="E45" s="56">
        <f t="shared" si="5"/>
        <v>1000</v>
      </c>
      <c r="F45" s="57" t="s">
        <v>32</v>
      </c>
      <c r="G45" s="58"/>
    </row>
    <row r="46" spans="1:7" x14ac:dyDescent="0.25">
      <c r="A46" s="54" t="s">
        <v>87</v>
      </c>
      <c r="B46" s="55" t="s">
        <v>46</v>
      </c>
      <c r="C46" s="111" t="s">
        <v>178</v>
      </c>
      <c r="D46" s="56">
        <v>1000</v>
      </c>
      <c r="E46" s="56">
        <v>1000</v>
      </c>
      <c r="F46" s="57" t="s">
        <v>32</v>
      </c>
      <c r="G46" s="58"/>
    </row>
    <row r="47" spans="1:7" x14ac:dyDescent="0.25">
      <c r="A47" s="54" t="s">
        <v>179</v>
      </c>
      <c r="B47" s="55" t="s">
        <v>46</v>
      </c>
      <c r="C47" s="111" t="s">
        <v>180</v>
      </c>
      <c r="D47" s="56">
        <f t="shared" ref="D47:E50" si="6">D48</f>
        <v>56500</v>
      </c>
      <c r="E47" s="56">
        <f t="shared" si="6"/>
        <v>51218.239999999998</v>
      </c>
      <c r="F47" s="57">
        <f>D47-E47</f>
        <v>5281.760000000002</v>
      </c>
      <c r="G47" s="58"/>
    </row>
    <row r="48" spans="1:7" ht="23.25" x14ac:dyDescent="0.25">
      <c r="A48" s="54" t="s">
        <v>142</v>
      </c>
      <c r="B48" s="55" t="s">
        <v>46</v>
      </c>
      <c r="C48" s="111" t="s">
        <v>181</v>
      </c>
      <c r="D48" s="56">
        <f t="shared" si="6"/>
        <v>56500</v>
      </c>
      <c r="E48" s="56">
        <f t="shared" si="6"/>
        <v>51218.239999999998</v>
      </c>
      <c r="F48" s="57">
        <f t="shared" ref="F48:F51" si="7">D48-E48</f>
        <v>5281.760000000002</v>
      </c>
      <c r="G48" s="58"/>
    </row>
    <row r="49" spans="1:7" ht="23.25" x14ac:dyDescent="0.25">
      <c r="A49" s="54" t="s">
        <v>144</v>
      </c>
      <c r="B49" s="55" t="s">
        <v>46</v>
      </c>
      <c r="C49" s="111" t="s">
        <v>182</v>
      </c>
      <c r="D49" s="56">
        <f t="shared" si="6"/>
        <v>56500</v>
      </c>
      <c r="E49" s="56">
        <f t="shared" si="6"/>
        <v>51218.239999999998</v>
      </c>
      <c r="F49" s="57">
        <f t="shared" si="7"/>
        <v>5281.760000000002</v>
      </c>
      <c r="G49" s="58"/>
    </row>
    <row r="50" spans="1:7" x14ac:dyDescent="0.25">
      <c r="A50" s="54" t="s">
        <v>146</v>
      </c>
      <c r="B50" s="55" t="s">
        <v>46</v>
      </c>
      <c r="C50" s="111" t="s">
        <v>183</v>
      </c>
      <c r="D50" s="56">
        <f t="shared" si="6"/>
        <v>56500</v>
      </c>
      <c r="E50" s="56">
        <f t="shared" si="6"/>
        <v>51218.239999999998</v>
      </c>
      <c r="F50" s="57">
        <f t="shared" si="7"/>
        <v>5281.760000000002</v>
      </c>
      <c r="G50" s="58"/>
    </row>
    <row r="51" spans="1:7" x14ac:dyDescent="0.25">
      <c r="A51" s="54" t="s">
        <v>86</v>
      </c>
      <c r="B51" s="55" t="s">
        <v>46</v>
      </c>
      <c r="C51" s="111" t="s">
        <v>184</v>
      </c>
      <c r="D51" s="56">
        <v>56500</v>
      </c>
      <c r="E51" s="56">
        <v>51218.239999999998</v>
      </c>
      <c r="F51" s="57">
        <f t="shared" si="7"/>
        <v>5281.760000000002</v>
      </c>
      <c r="G51" s="58"/>
    </row>
    <row r="52" spans="1:7" ht="34.5" x14ac:dyDescent="0.25">
      <c r="A52" s="54" t="s">
        <v>185</v>
      </c>
      <c r="B52" s="55" t="s">
        <v>46</v>
      </c>
      <c r="C52" s="111" t="s">
        <v>186</v>
      </c>
      <c r="D52" s="56">
        <f t="shared" ref="D52:E55" si="8">D53</f>
        <v>2000</v>
      </c>
      <c r="E52" s="56">
        <f t="shared" si="8"/>
        <v>2000</v>
      </c>
      <c r="F52" s="57" t="s">
        <v>32</v>
      </c>
      <c r="G52" s="58"/>
    </row>
    <row r="53" spans="1:7" ht="23.25" x14ac:dyDescent="0.25">
      <c r="A53" s="54" t="s">
        <v>142</v>
      </c>
      <c r="B53" s="55" t="s">
        <v>46</v>
      </c>
      <c r="C53" s="111" t="s">
        <v>187</v>
      </c>
      <c r="D53" s="56">
        <f t="shared" si="8"/>
        <v>2000</v>
      </c>
      <c r="E53" s="56">
        <f t="shared" si="8"/>
        <v>2000</v>
      </c>
      <c r="F53" s="57" t="s">
        <v>32</v>
      </c>
      <c r="G53" s="58"/>
    </row>
    <row r="54" spans="1:7" ht="23.25" x14ac:dyDescent="0.25">
      <c r="A54" s="54" t="s">
        <v>144</v>
      </c>
      <c r="B54" s="55" t="s">
        <v>46</v>
      </c>
      <c r="C54" s="111" t="s">
        <v>188</v>
      </c>
      <c r="D54" s="56">
        <f t="shared" si="8"/>
        <v>2000</v>
      </c>
      <c r="E54" s="56">
        <f t="shared" si="8"/>
        <v>2000</v>
      </c>
      <c r="F54" s="57" t="s">
        <v>32</v>
      </c>
      <c r="G54" s="58"/>
    </row>
    <row r="55" spans="1:7" x14ac:dyDescent="0.25">
      <c r="A55" s="54" t="s">
        <v>146</v>
      </c>
      <c r="B55" s="55" t="s">
        <v>46</v>
      </c>
      <c r="C55" s="111" t="s">
        <v>189</v>
      </c>
      <c r="D55" s="56">
        <f t="shared" si="8"/>
        <v>2000</v>
      </c>
      <c r="E55" s="56">
        <f t="shared" si="8"/>
        <v>2000</v>
      </c>
      <c r="F55" s="57" t="s">
        <v>32</v>
      </c>
      <c r="G55" s="58"/>
    </row>
    <row r="56" spans="1:7" x14ac:dyDescent="0.25">
      <c r="A56" s="54" t="s">
        <v>89</v>
      </c>
      <c r="B56" s="55" t="s">
        <v>46</v>
      </c>
      <c r="C56" s="111" t="s">
        <v>190</v>
      </c>
      <c r="D56" s="56">
        <v>2000</v>
      </c>
      <c r="E56" s="56">
        <v>2000</v>
      </c>
      <c r="F56" s="57" t="s">
        <v>32</v>
      </c>
      <c r="G56" s="58"/>
    </row>
    <row r="57" spans="1:7" ht="45.75" x14ac:dyDescent="0.25">
      <c r="A57" s="54" t="s">
        <v>191</v>
      </c>
      <c r="B57" s="55" t="s">
        <v>46</v>
      </c>
      <c r="C57" s="111" t="s">
        <v>192</v>
      </c>
      <c r="D57" s="56">
        <f t="shared" ref="D57:E60" si="9">D58</f>
        <v>50000</v>
      </c>
      <c r="E57" s="56">
        <f t="shared" si="9"/>
        <v>43598.9</v>
      </c>
      <c r="F57" s="57">
        <f>D57-E57</f>
        <v>6401.0999999999985</v>
      </c>
      <c r="G57" s="58"/>
    </row>
    <row r="58" spans="1:7" ht="23.25" x14ac:dyDescent="0.25">
      <c r="A58" s="54" t="s">
        <v>142</v>
      </c>
      <c r="B58" s="55" t="s">
        <v>46</v>
      </c>
      <c r="C58" s="111" t="s">
        <v>193</v>
      </c>
      <c r="D58" s="56">
        <f t="shared" si="9"/>
        <v>50000</v>
      </c>
      <c r="E58" s="56">
        <f t="shared" si="9"/>
        <v>43598.9</v>
      </c>
      <c r="F58" s="57">
        <f t="shared" ref="F58:F61" si="10">D58-E58</f>
        <v>6401.0999999999985</v>
      </c>
      <c r="G58" s="58"/>
    </row>
    <row r="59" spans="1:7" ht="23.25" x14ac:dyDescent="0.25">
      <c r="A59" s="54" t="s">
        <v>144</v>
      </c>
      <c r="B59" s="55" t="s">
        <v>46</v>
      </c>
      <c r="C59" s="111" t="s">
        <v>194</v>
      </c>
      <c r="D59" s="56">
        <f t="shared" si="9"/>
        <v>50000</v>
      </c>
      <c r="E59" s="56">
        <f t="shared" si="9"/>
        <v>43598.9</v>
      </c>
      <c r="F59" s="57">
        <f t="shared" si="10"/>
        <v>6401.0999999999985</v>
      </c>
      <c r="G59" s="58"/>
    </row>
    <row r="60" spans="1:7" x14ac:dyDescent="0.25">
      <c r="A60" s="54" t="s">
        <v>146</v>
      </c>
      <c r="B60" s="55" t="s">
        <v>46</v>
      </c>
      <c r="C60" s="111" t="s">
        <v>195</v>
      </c>
      <c r="D60" s="56">
        <f t="shared" si="9"/>
        <v>50000</v>
      </c>
      <c r="E60" s="56">
        <f t="shared" si="9"/>
        <v>43598.9</v>
      </c>
      <c r="F60" s="57">
        <f t="shared" si="10"/>
        <v>6401.0999999999985</v>
      </c>
      <c r="G60" s="58"/>
    </row>
    <row r="61" spans="1:7" x14ac:dyDescent="0.25">
      <c r="A61" s="54" t="s">
        <v>87</v>
      </c>
      <c r="B61" s="55" t="s">
        <v>46</v>
      </c>
      <c r="C61" s="111" t="s">
        <v>196</v>
      </c>
      <c r="D61" s="56">
        <v>50000</v>
      </c>
      <c r="E61" s="56">
        <v>43598.9</v>
      </c>
      <c r="F61" s="57">
        <f t="shared" si="10"/>
        <v>6401.0999999999985</v>
      </c>
      <c r="G61" s="58"/>
    </row>
    <row r="62" spans="1:7" ht="34.5" x14ac:dyDescent="0.25">
      <c r="A62" s="54" t="s">
        <v>550</v>
      </c>
      <c r="B62" s="55" t="s">
        <v>46</v>
      </c>
      <c r="C62" s="111" t="s">
        <v>197</v>
      </c>
      <c r="D62" s="56">
        <f t="shared" ref="D62:E65" si="11">D63</f>
        <v>110400</v>
      </c>
      <c r="E62" s="56">
        <f t="shared" si="11"/>
        <v>110400</v>
      </c>
      <c r="F62" s="57" t="s">
        <v>32</v>
      </c>
      <c r="G62" s="58"/>
    </row>
    <row r="63" spans="1:7" ht="23.25" x14ac:dyDescent="0.25">
      <c r="A63" s="54" t="s">
        <v>142</v>
      </c>
      <c r="B63" s="55" t="s">
        <v>46</v>
      </c>
      <c r="C63" s="111" t="s">
        <v>198</v>
      </c>
      <c r="D63" s="56">
        <f t="shared" si="11"/>
        <v>110400</v>
      </c>
      <c r="E63" s="56">
        <f t="shared" si="11"/>
        <v>110400</v>
      </c>
      <c r="F63" s="57" t="s">
        <v>32</v>
      </c>
      <c r="G63" s="58"/>
    </row>
    <row r="64" spans="1:7" ht="23.25" x14ac:dyDescent="0.25">
      <c r="A64" s="54" t="s">
        <v>144</v>
      </c>
      <c r="B64" s="55" t="s">
        <v>46</v>
      </c>
      <c r="C64" s="111" t="s">
        <v>199</v>
      </c>
      <c r="D64" s="56">
        <f t="shared" si="11"/>
        <v>110400</v>
      </c>
      <c r="E64" s="56">
        <f t="shared" si="11"/>
        <v>110400</v>
      </c>
      <c r="F64" s="57" t="s">
        <v>32</v>
      </c>
      <c r="G64" s="58"/>
    </row>
    <row r="65" spans="1:7" x14ac:dyDescent="0.25">
      <c r="A65" s="54" t="s">
        <v>146</v>
      </c>
      <c r="B65" s="55" t="s">
        <v>46</v>
      </c>
      <c r="C65" s="111" t="s">
        <v>200</v>
      </c>
      <c r="D65" s="56">
        <f t="shared" si="11"/>
        <v>110400</v>
      </c>
      <c r="E65" s="56">
        <f t="shared" si="11"/>
        <v>110400</v>
      </c>
      <c r="F65" s="57" t="s">
        <v>32</v>
      </c>
      <c r="G65" s="58"/>
    </row>
    <row r="66" spans="1:7" x14ac:dyDescent="0.25">
      <c r="A66" s="54" t="s">
        <v>87</v>
      </c>
      <c r="B66" s="55" t="s">
        <v>46</v>
      </c>
      <c r="C66" s="111" t="s">
        <v>201</v>
      </c>
      <c r="D66" s="56">
        <v>110400</v>
      </c>
      <c r="E66" s="56">
        <v>110400</v>
      </c>
      <c r="F66" s="57" t="s">
        <v>32</v>
      </c>
      <c r="G66" s="58"/>
    </row>
    <row r="67" spans="1:7" x14ac:dyDescent="0.25">
      <c r="A67" s="54" t="s">
        <v>202</v>
      </c>
      <c r="B67" s="55" t="s">
        <v>46</v>
      </c>
      <c r="C67" s="111" t="s">
        <v>204</v>
      </c>
      <c r="D67" s="56">
        <f t="shared" ref="D67:E69" si="12">D68</f>
        <v>16500</v>
      </c>
      <c r="E67" s="56">
        <f t="shared" si="12"/>
        <v>11600</v>
      </c>
      <c r="F67" s="57">
        <f>D67-E67</f>
        <v>4900</v>
      </c>
      <c r="G67" s="58"/>
    </row>
    <row r="68" spans="1:7" ht="23.25" x14ac:dyDescent="0.25">
      <c r="A68" s="54" t="s">
        <v>142</v>
      </c>
      <c r="B68" s="55" t="s">
        <v>46</v>
      </c>
      <c r="C68" s="111" t="s">
        <v>205</v>
      </c>
      <c r="D68" s="56">
        <f t="shared" si="12"/>
        <v>16500</v>
      </c>
      <c r="E68" s="56">
        <f t="shared" si="12"/>
        <v>11600</v>
      </c>
      <c r="F68" s="57">
        <f t="shared" ref="F68:F69" si="13">D68-E68</f>
        <v>4900</v>
      </c>
      <c r="G68" s="58"/>
    </row>
    <row r="69" spans="1:7" ht="23.25" x14ac:dyDescent="0.25">
      <c r="A69" s="54" t="s">
        <v>144</v>
      </c>
      <c r="B69" s="55" t="s">
        <v>46</v>
      </c>
      <c r="C69" s="111" t="s">
        <v>206</v>
      </c>
      <c r="D69" s="56">
        <f t="shared" si="12"/>
        <v>16500</v>
      </c>
      <c r="E69" s="56">
        <f t="shared" si="12"/>
        <v>11600</v>
      </c>
      <c r="F69" s="57">
        <f t="shared" si="13"/>
        <v>4900</v>
      </c>
      <c r="G69" s="58"/>
    </row>
    <row r="70" spans="1:7" x14ac:dyDescent="0.25">
      <c r="A70" s="54" t="s">
        <v>146</v>
      </c>
      <c r="B70" s="55" t="s">
        <v>46</v>
      </c>
      <c r="C70" s="111" t="s">
        <v>207</v>
      </c>
      <c r="D70" s="56">
        <f>D71+D72</f>
        <v>16500</v>
      </c>
      <c r="E70" s="56">
        <f>E71+E72</f>
        <v>11600</v>
      </c>
      <c r="F70" s="57">
        <f>D70-E70</f>
        <v>4900</v>
      </c>
      <c r="G70" s="58"/>
    </row>
    <row r="71" spans="1:7" x14ac:dyDescent="0.25">
      <c r="A71" s="54" t="s">
        <v>86</v>
      </c>
      <c r="B71" s="55" t="s">
        <v>46</v>
      </c>
      <c r="C71" s="111" t="s">
        <v>208</v>
      </c>
      <c r="D71" s="56">
        <v>12250</v>
      </c>
      <c r="E71" s="56">
        <v>7350</v>
      </c>
      <c r="F71" s="57">
        <f>D71-E71</f>
        <v>4900</v>
      </c>
      <c r="G71" s="58"/>
    </row>
    <row r="72" spans="1:7" x14ac:dyDescent="0.25">
      <c r="A72" s="54" t="s">
        <v>90</v>
      </c>
      <c r="B72" s="55" t="s">
        <v>46</v>
      </c>
      <c r="C72" s="111" t="s">
        <v>209</v>
      </c>
      <c r="D72" s="56">
        <v>4250</v>
      </c>
      <c r="E72" s="56">
        <v>4250</v>
      </c>
      <c r="F72" s="57" t="s">
        <v>32</v>
      </c>
      <c r="G72" s="58"/>
    </row>
    <row r="73" spans="1:7" x14ac:dyDescent="0.25">
      <c r="A73" s="54" t="s">
        <v>203</v>
      </c>
      <c r="B73" s="55" t="s">
        <v>46</v>
      </c>
      <c r="C73" s="111" t="s">
        <v>210</v>
      </c>
      <c r="D73" s="56">
        <f t="shared" ref="D73:E75" si="14">D74</f>
        <v>44500</v>
      </c>
      <c r="E73" s="56">
        <f t="shared" si="14"/>
        <v>44500</v>
      </c>
      <c r="F73" s="57" t="s">
        <v>32</v>
      </c>
      <c r="G73" s="58"/>
    </row>
    <row r="74" spans="1:7" ht="23.25" x14ac:dyDescent="0.25">
      <c r="A74" s="54" t="s">
        <v>142</v>
      </c>
      <c r="B74" s="55" t="s">
        <v>46</v>
      </c>
      <c r="C74" s="111" t="s">
        <v>211</v>
      </c>
      <c r="D74" s="56">
        <f t="shared" si="14"/>
        <v>44500</v>
      </c>
      <c r="E74" s="56">
        <f t="shared" si="14"/>
        <v>44500</v>
      </c>
      <c r="F74" s="57" t="s">
        <v>32</v>
      </c>
      <c r="G74" s="58"/>
    </row>
    <row r="75" spans="1:7" ht="23.25" x14ac:dyDescent="0.25">
      <c r="A75" s="54" t="s">
        <v>144</v>
      </c>
      <c r="B75" s="55" t="s">
        <v>46</v>
      </c>
      <c r="C75" s="111" t="s">
        <v>212</v>
      </c>
      <c r="D75" s="56">
        <f t="shared" si="14"/>
        <v>44500</v>
      </c>
      <c r="E75" s="56">
        <f t="shared" si="14"/>
        <v>44500</v>
      </c>
      <c r="F75" s="57" t="s">
        <v>32</v>
      </c>
      <c r="G75" s="58"/>
    </row>
    <row r="76" spans="1:7" x14ac:dyDescent="0.25">
      <c r="A76" s="54" t="s">
        <v>146</v>
      </c>
      <c r="B76" s="55" t="s">
        <v>46</v>
      </c>
      <c r="C76" s="111" t="s">
        <v>213</v>
      </c>
      <c r="D76" s="56">
        <f>D77+D78</f>
        <v>44500</v>
      </c>
      <c r="E76" s="56">
        <f>E77+E78</f>
        <v>44500</v>
      </c>
      <c r="F76" s="57" t="s">
        <v>32</v>
      </c>
      <c r="G76" s="58"/>
    </row>
    <row r="77" spans="1:7" x14ac:dyDescent="0.25">
      <c r="A77" s="54" t="s">
        <v>84</v>
      </c>
      <c r="B77" s="55" t="s">
        <v>46</v>
      </c>
      <c r="C77" s="111" t="s">
        <v>214</v>
      </c>
      <c r="D77" s="56">
        <v>5400</v>
      </c>
      <c r="E77" s="56">
        <v>5400</v>
      </c>
      <c r="F77" s="57" t="s">
        <v>32</v>
      </c>
      <c r="G77" s="58"/>
    </row>
    <row r="78" spans="1:7" x14ac:dyDescent="0.25">
      <c r="A78" s="54" t="s">
        <v>87</v>
      </c>
      <c r="B78" s="55" t="s">
        <v>46</v>
      </c>
      <c r="C78" s="111" t="s">
        <v>215</v>
      </c>
      <c r="D78" s="56">
        <v>39100</v>
      </c>
      <c r="E78" s="56">
        <v>39100</v>
      </c>
      <c r="F78" s="57" t="s">
        <v>32</v>
      </c>
      <c r="G78" s="58"/>
    </row>
    <row r="79" spans="1:7" ht="23.25" x14ac:dyDescent="0.25">
      <c r="A79" s="118" t="s">
        <v>538</v>
      </c>
      <c r="B79" s="55" t="s">
        <v>46</v>
      </c>
      <c r="C79" s="111" t="s">
        <v>500</v>
      </c>
      <c r="D79" s="112">
        <f>D80+D87</f>
        <v>209450</v>
      </c>
      <c r="E79" s="112">
        <f>E80</f>
        <v>178570.01</v>
      </c>
      <c r="F79" s="57">
        <f>D79-E79</f>
        <v>30879.989999999991</v>
      </c>
      <c r="G79" s="58"/>
    </row>
    <row r="80" spans="1:7" ht="23.25" x14ac:dyDescent="0.25">
      <c r="A80" s="54" t="s">
        <v>142</v>
      </c>
      <c r="B80" s="55" t="s">
        <v>46</v>
      </c>
      <c r="C80" s="111" t="s">
        <v>501</v>
      </c>
      <c r="D80" s="112">
        <f>D81</f>
        <v>208650</v>
      </c>
      <c r="E80" s="112">
        <f>E81</f>
        <v>178570.01</v>
      </c>
      <c r="F80" s="57">
        <f t="shared" ref="F80:F81" si="15">D80-E80</f>
        <v>30079.989999999991</v>
      </c>
      <c r="G80" s="58"/>
    </row>
    <row r="81" spans="1:7" ht="23.25" x14ac:dyDescent="0.25">
      <c r="A81" s="54" t="s">
        <v>144</v>
      </c>
      <c r="B81" s="55" t="s">
        <v>46</v>
      </c>
      <c r="C81" s="111" t="s">
        <v>502</v>
      </c>
      <c r="D81" s="112">
        <f>D82</f>
        <v>208650</v>
      </c>
      <c r="E81" s="112">
        <f>E82</f>
        <v>178570.01</v>
      </c>
      <c r="F81" s="57">
        <f t="shared" si="15"/>
        <v>30079.989999999991</v>
      </c>
      <c r="G81" s="58"/>
    </row>
    <row r="82" spans="1:7" x14ac:dyDescent="0.25">
      <c r="A82" s="54" t="s">
        <v>146</v>
      </c>
      <c r="B82" s="55" t="s">
        <v>46</v>
      </c>
      <c r="C82" s="111" t="s">
        <v>503</v>
      </c>
      <c r="D82" s="112">
        <f>D83+D84+D85+D86</f>
        <v>208650</v>
      </c>
      <c r="E82" s="112">
        <f>E83+E84+E85+E86</f>
        <v>178570.01</v>
      </c>
      <c r="F82" s="57">
        <f>D82-E82</f>
        <v>30079.989999999991</v>
      </c>
      <c r="G82" s="58"/>
    </row>
    <row r="83" spans="1:7" x14ac:dyDescent="0.25">
      <c r="A83" s="54" t="s">
        <v>86</v>
      </c>
      <c r="B83" s="55" t="s">
        <v>46</v>
      </c>
      <c r="C83" s="111" t="s">
        <v>504</v>
      </c>
      <c r="D83" s="112">
        <v>96495.99</v>
      </c>
      <c r="E83" s="112">
        <v>96452</v>
      </c>
      <c r="F83" s="129">
        <f>D83-E83</f>
        <v>43.990000000005239</v>
      </c>
      <c r="G83" s="58"/>
    </row>
    <row r="84" spans="1:7" x14ac:dyDescent="0.25">
      <c r="A84" s="54" t="s">
        <v>87</v>
      </c>
      <c r="B84" s="55" t="s">
        <v>46</v>
      </c>
      <c r="C84" s="111" t="s">
        <v>505</v>
      </c>
      <c r="D84" s="112">
        <v>23956</v>
      </c>
      <c r="E84" s="112">
        <v>6835</v>
      </c>
      <c r="F84" s="129">
        <f>D84-E84</f>
        <v>17121</v>
      </c>
      <c r="G84" s="58"/>
    </row>
    <row r="85" spans="1:7" x14ac:dyDescent="0.25">
      <c r="A85" s="54" t="s">
        <v>88</v>
      </c>
      <c r="B85" s="55" t="s">
        <v>46</v>
      </c>
      <c r="C85" s="111" t="s">
        <v>506</v>
      </c>
      <c r="D85" s="112">
        <v>5240.51</v>
      </c>
      <c r="E85" s="112">
        <v>5240.51</v>
      </c>
      <c r="F85" s="57" t="s">
        <v>32</v>
      </c>
      <c r="G85" s="58"/>
    </row>
    <row r="86" spans="1:7" x14ac:dyDescent="0.25">
      <c r="A86" s="54" t="s">
        <v>89</v>
      </c>
      <c r="B86" s="55" t="s">
        <v>46</v>
      </c>
      <c r="C86" s="111" t="s">
        <v>507</v>
      </c>
      <c r="D86" s="112">
        <v>82957.5</v>
      </c>
      <c r="E86" s="112">
        <v>70042.5</v>
      </c>
      <c r="F86" s="57">
        <f>D86-E86</f>
        <v>12915</v>
      </c>
      <c r="G86" s="58"/>
    </row>
    <row r="87" spans="1:7" x14ac:dyDescent="0.25">
      <c r="A87" s="54" t="s">
        <v>153</v>
      </c>
      <c r="B87" s="55" t="s">
        <v>46</v>
      </c>
      <c r="C87" s="111" t="s">
        <v>508</v>
      </c>
      <c r="D87" s="112">
        <f>D88</f>
        <v>800</v>
      </c>
      <c r="E87" s="56" t="s">
        <v>32</v>
      </c>
      <c r="F87" s="57">
        <v>800</v>
      </c>
      <c r="G87" s="58"/>
    </row>
    <row r="88" spans="1:7" x14ac:dyDescent="0.25">
      <c r="A88" s="54" t="s">
        <v>155</v>
      </c>
      <c r="B88" s="55" t="s">
        <v>46</v>
      </c>
      <c r="C88" s="111" t="s">
        <v>509</v>
      </c>
      <c r="D88" s="112">
        <f>D89</f>
        <v>800</v>
      </c>
      <c r="E88" s="56" t="s">
        <v>32</v>
      </c>
      <c r="F88" s="57">
        <v>800</v>
      </c>
      <c r="G88" s="58"/>
    </row>
    <row r="89" spans="1:7" x14ac:dyDescent="0.25">
      <c r="A89" s="118" t="s">
        <v>539</v>
      </c>
      <c r="B89" s="55" t="s">
        <v>46</v>
      </c>
      <c r="C89" s="111" t="s">
        <v>510</v>
      </c>
      <c r="D89" s="112">
        <v>800</v>
      </c>
      <c r="E89" s="56" t="s">
        <v>32</v>
      </c>
      <c r="F89" s="57">
        <v>800</v>
      </c>
      <c r="G89" s="58"/>
    </row>
    <row r="90" spans="1:7" ht="23.25" x14ac:dyDescent="0.25">
      <c r="A90" s="54" t="s">
        <v>216</v>
      </c>
      <c r="B90" s="55" t="s">
        <v>46</v>
      </c>
      <c r="C90" s="111" t="s">
        <v>217</v>
      </c>
      <c r="D90" s="112">
        <v>1000</v>
      </c>
      <c r="E90" s="112">
        <f>E91</f>
        <v>1000</v>
      </c>
      <c r="F90" s="57" t="s">
        <v>32</v>
      </c>
      <c r="G90" s="58"/>
    </row>
    <row r="91" spans="1:7" ht="23.25" x14ac:dyDescent="0.25">
      <c r="A91" s="54" t="s">
        <v>142</v>
      </c>
      <c r="B91" s="55" t="s">
        <v>46</v>
      </c>
      <c r="C91" s="111" t="s">
        <v>218</v>
      </c>
      <c r="D91" s="56">
        <v>1000</v>
      </c>
      <c r="E91" s="56">
        <f>E92</f>
        <v>1000</v>
      </c>
      <c r="F91" s="57" t="s">
        <v>32</v>
      </c>
      <c r="G91" s="58"/>
    </row>
    <row r="92" spans="1:7" ht="23.25" x14ac:dyDescent="0.25">
      <c r="A92" s="54" t="s">
        <v>144</v>
      </c>
      <c r="B92" s="55" t="s">
        <v>46</v>
      </c>
      <c r="C92" s="111" t="s">
        <v>219</v>
      </c>
      <c r="D92" s="56">
        <v>1000</v>
      </c>
      <c r="E92" s="56">
        <f>E93</f>
        <v>1000</v>
      </c>
      <c r="F92" s="57" t="s">
        <v>32</v>
      </c>
      <c r="G92" s="58"/>
    </row>
    <row r="93" spans="1:7" x14ac:dyDescent="0.25">
      <c r="A93" s="54" t="s">
        <v>146</v>
      </c>
      <c r="B93" s="55" t="s">
        <v>46</v>
      </c>
      <c r="C93" s="111" t="s">
        <v>220</v>
      </c>
      <c r="D93" s="56">
        <v>1000</v>
      </c>
      <c r="E93" s="56">
        <f>E94</f>
        <v>1000</v>
      </c>
      <c r="F93" s="57" t="s">
        <v>32</v>
      </c>
      <c r="G93" s="58"/>
    </row>
    <row r="94" spans="1:7" x14ac:dyDescent="0.25">
      <c r="A94" s="54" t="s">
        <v>89</v>
      </c>
      <c r="B94" s="55" t="s">
        <v>46</v>
      </c>
      <c r="C94" s="111" t="s">
        <v>221</v>
      </c>
      <c r="D94" s="56">
        <v>1000</v>
      </c>
      <c r="E94" s="56">
        <v>1000</v>
      </c>
      <c r="F94" s="57" t="s">
        <v>32</v>
      </c>
      <c r="G94" s="58"/>
    </row>
    <row r="95" spans="1:7" ht="57" x14ac:dyDescent="0.25">
      <c r="A95" s="54" t="s">
        <v>222</v>
      </c>
      <c r="B95" s="55" t="s">
        <v>46</v>
      </c>
      <c r="C95" s="111" t="s">
        <v>223</v>
      </c>
      <c r="D95" s="56">
        <f t="shared" ref="D95:E98" si="16">D96</f>
        <v>263.41000000000003</v>
      </c>
      <c r="E95" s="56">
        <f t="shared" si="16"/>
        <v>263.41000000000003</v>
      </c>
      <c r="F95" s="57" t="s">
        <v>32</v>
      </c>
      <c r="G95" s="58"/>
    </row>
    <row r="96" spans="1:7" ht="23.25" x14ac:dyDescent="0.25">
      <c r="A96" s="54" t="s">
        <v>142</v>
      </c>
      <c r="B96" s="55" t="s">
        <v>46</v>
      </c>
      <c r="C96" s="111" t="s">
        <v>224</v>
      </c>
      <c r="D96" s="56">
        <f t="shared" si="16"/>
        <v>263.41000000000003</v>
      </c>
      <c r="E96" s="56">
        <f t="shared" si="16"/>
        <v>263.41000000000003</v>
      </c>
      <c r="F96" s="57" t="s">
        <v>32</v>
      </c>
      <c r="G96" s="58"/>
    </row>
    <row r="97" spans="1:7" ht="23.25" x14ac:dyDescent="0.25">
      <c r="A97" s="54" t="s">
        <v>144</v>
      </c>
      <c r="B97" s="55" t="s">
        <v>46</v>
      </c>
      <c r="C97" s="111" t="s">
        <v>225</v>
      </c>
      <c r="D97" s="56">
        <f t="shared" si="16"/>
        <v>263.41000000000003</v>
      </c>
      <c r="E97" s="56">
        <f t="shared" si="16"/>
        <v>263.41000000000003</v>
      </c>
      <c r="F97" s="57" t="s">
        <v>32</v>
      </c>
      <c r="G97" s="58"/>
    </row>
    <row r="98" spans="1:7" x14ac:dyDescent="0.25">
      <c r="A98" s="54" t="s">
        <v>146</v>
      </c>
      <c r="B98" s="55" t="s">
        <v>46</v>
      </c>
      <c r="C98" s="111" t="s">
        <v>226</v>
      </c>
      <c r="D98" s="56">
        <f t="shared" si="16"/>
        <v>263.41000000000003</v>
      </c>
      <c r="E98" s="56">
        <f t="shared" si="16"/>
        <v>263.41000000000003</v>
      </c>
      <c r="F98" s="57" t="s">
        <v>32</v>
      </c>
      <c r="G98" s="58"/>
    </row>
    <row r="99" spans="1:7" x14ac:dyDescent="0.25">
      <c r="A99" s="54" t="s">
        <v>89</v>
      </c>
      <c r="B99" s="55" t="s">
        <v>46</v>
      </c>
      <c r="C99" s="111" t="s">
        <v>227</v>
      </c>
      <c r="D99" s="56">
        <v>263.41000000000003</v>
      </c>
      <c r="E99" s="56">
        <v>263.41000000000003</v>
      </c>
      <c r="F99" s="57" t="s">
        <v>32</v>
      </c>
      <c r="G99" s="58"/>
    </row>
    <row r="100" spans="1:7" ht="90.75" x14ac:dyDescent="0.25">
      <c r="A100" s="54" t="s">
        <v>228</v>
      </c>
      <c r="B100" s="55" t="s">
        <v>46</v>
      </c>
      <c r="C100" s="111" t="s">
        <v>230</v>
      </c>
      <c r="D100" s="56">
        <f t="shared" ref="D100:E103" si="17">D101</f>
        <v>1109.03</v>
      </c>
      <c r="E100" s="56">
        <f t="shared" si="17"/>
        <v>1109.03</v>
      </c>
      <c r="F100" s="57" t="s">
        <v>32</v>
      </c>
      <c r="G100" s="58"/>
    </row>
    <row r="101" spans="1:7" ht="23.25" x14ac:dyDescent="0.25">
      <c r="A101" s="54" t="s">
        <v>142</v>
      </c>
      <c r="B101" s="55" t="s">
        <v>46</v>
      </c>
      <c r="C101" s="111" t="s">
        <v>231</v>
      </c>
      <c r="D101" s="56">
        <f t="shared" si="17"/>
        <v>1109.03</v>
      </c>
      <c r="E101" s="56">
        <f t="shared" si="17"/>
        <v>1109.03</v>
      </c>
      <c r="F101" s="57" t="s">
        <v>32</v>
      </c>
      <c r="G101" s="58"/>
    </row>
    <row r="102" spans="1:7" ht="23.25" x14ac:dyDescent="0.25">
      <c r="A102" s="54" t="s">
        <v>144</v>
      </c>
      <c r="B102" s="55" t="s">
        <v>46</v>
      </c>
      <c r="C102" s="111" t="s">
        <v>232</v>
      </c>
      <c r="D102" s="56">
        <f t="shared" si="17"/>
        <v>1109.03</v>
      </c>
      <c r="E102" s="56">
        <f t="shared" si="17"/>
        <v>1109.03</v>
      </c>
      <c r="F102" s="57" t="s">
        <v>32</v>
      </c>
      <c r="G102" s="58"/>
    </row>
    <row r="103" spans="1:7" x14ac:dyDescent="0.25">
      <c r="A103" s="54" t="s">
        <v>146</v>
      </c>
      <c r="B103" s="55" t="s">
        <v>46</v>
      </c>
      <c r="C103" s="111" t="s">
        <v>233</v>
      </c>
      <c r="D103" s="56">
        <f t="shared" si="17"/>
        <v>1109.03</v>
      </c>
      <c r="E103" s="56">
        <f t="shared" si="17"/>
        <v>1109.03</v>
      </c>
      <c r="F103" s="57" t="s">
        <v>32</v>
      </c>
      <c r="G103" s="58"/>
    </row>
    <row r="104" spans="1:7" x14ac:dyDescent="0.25">
      <c r="A104" s="54" t="s">
        <v>89</v>
      </c>
      <c r="B104" s="55" t="s">
        <v>46</v>
      </c>
      <c r="C104" s="111" t="s">
        <v>234</v>
      </c>
      <c r="D104" s="56">
        <v>1109.03</v>
      </c>
      <c r="E104" s="56">
        <v>1109.03</v>
      </c>
      <c r="F104" s="57" t="s">
        <v>32</v>
      </c>
      <c r="G104" s="58"/>
    </row>
    <row r="105" spans="1:7" ht="23.25" x14ac:dyDescent="0.25">
      <c r="A105" s="54" t="s">
        <v>229</v>
      </c>
      <c r="B105" s="55" t="s">
        <v>46</v>
      </c>
      <c r="C105" s="111" t="s">
        <v>235</v>
      </c>
      <c r="D105" s="56">
        <f t="shared" ref="D105:E108" si="18">D106</f>
        <v>263.41000000000003</v>
      </c>
      <c r="E105" s="56">
        <f t="shared" si="18"/>
        <v>263.41000000000003</v>
      </c>
      <c r="F105" s="57" t="s">
        <v>32</v>
      </c>
      <c r="G105" s="58"/>
    </row>
    <row r="106" spans="1:7" ht="23.25" x14ac:dyDescent="0.25">
      <c r="A106" s="54" t="s">
        <v>142</v>
      </c>
      <c r="B106" s="55" t="s">
        <v>46</v>
      </c>
      <c r="C106" s="111" t="s">
        <v>236</v>
      </c>
      <c r="D106" s="56">
        <f t="shared" si="18"/>
        <v>263.41000000000003</v>
      </c>
      <c r="E106" s="56">
        <f t="shared" si="18"/>
        <v>263.41000000000003</v>
      </c>
      <c r="F106" s="57" t="s">
        <v>32</v>
      </c>
      <c r="G106" s="58"/>
    </row>
    <row r="107" spans="1:7" ht="23.25" x14ac:dyDescent="0.25">
      <c r="A107" s="54" t="s">
        <v>144</v>
      </c>
      <c r="B107" s="55" t="s">
        <v>46</v>
      </c>
      <c r="C107" s="111" t="s">
        <v>237</v>
      </c>
      <c r="D107" s="56">
        <f t="shared" si="18"/>
        <v>263.41000000000003</v>
      </c>
      <c r="E107" s="56">
        <f t="shared" si="18"/>
        <v>263.41000000000003</v>
      </c>
      <c r="F107" s="57" t="s">
        <v>32</v>
      </c>
      <c r="G107" s="58"/>
    </row>
    <row r="108" spans="1:7" x14ac:dyDescent="0.25">
      <c r="A108" s="54" t="s">
        <v>146</v>
      </c>
      <c r="B108" s="55" t="s">
        <v>46</v>
      </c>
      <c r="C108" s="111" t="s">
        <v>238</v>
      </c>
      <c r="D108" s="56">
        <f t="shared" si="18"/>
        <v>263.41000000000003</v>
      </c>
      <c r="E108" s="56">
        <f t="shared" si="18"/>
        <v>263.41000000000003</v>
      </c>
      <c r="F108" s="57" t="s">
        <v>32</v>
      </c>
      <c r="G108" s="58"/>
    </row>
    <row r="109" spans="1:7" x14ac:dyDescent="0.25">
      <c r="A109" s="54" t="s">
        <v>89</v>
      </c>
      <c r="B109" s="55" t="s">
        <v>46</v>
      </c>
      <c r="C109" s="111" t="s">
        <v>239</v>
      </c>
      <c r="D109" s="56">
        <v>263.41000000000003</v>
      </c>
      <c r="E109" s="56">
        <v>263.41000000000003</v>
      </c>
      <c r="F109" s="57" t="s">
        <v>32</v>
      </c>
      <c r="G109" s="58"/>
    </row>
    <row r="110" spans="1:7" ht="34.5" x14ac:dyDescent="0.25">
      <c r="A110" s="54" t="s">
        <v>240</v>
      </c>
      <c r="B110" s="55" t="s">
        <v>46</v>
      </c>
      <c r="C110" s="111" t="s">
        <v>242</v>
      </c>
      <c r="D110" s="56">
        <f t="shared" ref="D110:E113" si="19">D111</f>
        <v>263.41000000000003</v>
      </c>
      <c r="E110" s="56">
        <f t="shared" si="19"/>
        <v>263.41000000000003</v>
      </c>
      <c r="F110" s="57" t="s">
        <v>32</v>
      </c>
      <c r="G110" s="58"/>
    </row>
    <row r="111" spans="1:7" ht="23.25" x14ac:dyDescent="0.25">
      <c r="A111" s="54" t="s">
        <v>142</v>
      </c>
      <c r="B111" s="55" t="s">
        <v>46</v>
      </c>
      <c r="C111" s="111" t="s">
        <v>243</v>
      </c>
      <c r="D111" s="56">
        <f t="shared" si="19"/>
        <v>263.41000000000003</v>
      </c>
      <c r="E111" s="56">
        <f t="shared" si="19"/>
        <v>263.41000000000003</v>
      </c>
      <c r="F111" s="57" t="s">
        <v>32</v>
      </c>
      <c r="G111" s="58"/>
    </row>
    <row r="112" spans="1:7" ht="23.25" x14ac:dyDescent="0.25">
      <c r="A112" s="54" t="s">
        <v>144</v>
      </c>
      <c r="B112" s="55" t="s">
        <v>46</v>
      </c>
      <c r="C112" s="111" t="s">
        <v>244</v>
      </c>
      <c r="D112" s="56">
        <f t="shared" si="19"/>
        <v>263.41000000000003</v>
      </c>
      <c r="E112" s="56">
        <f t="shared" si="19"/>
        <v>263.41000000000003</v>
      </c>
      <c r="F112" s="57" t="s">
        <v>32</v>
      </c>
      <c r="G112" s="58"/>
    </row>
    <row r="113" spans="1:7" x14ac:dyDescent="0.25">
      <c r="A113" s="54" t="s">
        <v>146</v>
      </c>
      <c r="B113" s="55" t="s">
        <v>46</v>
      </c>
      <c r="C113" s="111" t="s">
        <v>245</v>
      </c>
      <c r="D113" s="56">
        <f t="shared" si="19"/>
        <v>263.41000000000003</v>
      </c>
      <c r="E113" s="56">
        <f t="shared" si="19"/>
        <v>263.41000000000003</v>
      </c>
      <c r="F113" s="57" t="s">
        <v>32</v>
      </c>
      <c r="G113" s="58"/>
    </row>
    <row r="114" spans="1:7" x14ac:dyDescent="0.25">
      <c r="A114" s="54" t="s">
        <v>89</v>
      </c>
      <c r="B114" s="55" t="s">
        <v>46</v>
      </c>
      <c r="C114" s="111" t="s">
        <v>246</v>
      </c>
      <c r="D114" s="56">
        <v>263.41000000000003</v>
      </c>
      <c r="E114" s="56">
        <v>263.41000000000003</v>
      </c>
      <c r="F114" s="57" t="s">
        <v>32</v>
      </c>
      <c r="G114" s="58"/>
    </row>
    <row r="115" spans="1:7" ht="57" x14ac:dyDescent="0.25">
      <c r="A115" s="54" t="s">
        <v>241</v>
      </c>
      <c r="B115" s="55" t="s">
        <v>46</v>
      </c>
      <c r="C115" s="111" t="s">
        <v>247</v>
      </c>
      <c r="D115" s="56">
        <f t="shared" ref="D115:E118" si="20">D116</f>
        <v>263.41000000000003</v>
      </c>
      <c r="E115" s="56">
        <f t="shared" si="20"/>
        <v>263.41000000000003</v>
      </c>
      <c r="F115" s="57" t="s">
        <v>32</v>
      </c>
      <c r="G115" s="58"/>
    </row>
    <row r="116" spans="1:7" ht="23.25" x14ac:dyDescent="0.25">
      <c r="A116" s="54" t="s">
        <v>142</v>
      </c>
      <c r="B116" s="55" t="s">
        <v>46</v>
      </c>
      <c r="C116" s="111" t="s">
        <v>248</v>
      </c>
      <c r="D116" s="56">
        <f t="shared" si="20"/>
        <v>263.41000000000003</v>
      </c>
      <c r="E116" s="56">
        <f t="shared" si="20"/>
        <v>263.41000000000003</v>
      </c>
      <c r="F116" s="57" t="s">
        <v>32</v>
      </c>
      <c r="G116" s="58"/>
    </row>
    <row r="117" spans="1:7" ht="23.25" x14ac:dyDescent="0.25">
      <c r="A117" s="54" t="s">
        <v>144</v>
      </c>
      <c r="B117" s="55" t="s">
        <v>46</v>
      </c>
      <c r="C117" s="111" t="s">
        <v>249</v>
      </c>
      <c r="D117" s="56">
        <f t="shared" si="20"/>
        <v>263.41000000000003</v>
      </c>
      <c r="E117" s="56">
        <f t="shared" si="20"/>
        <v>263.41000000000003</v>
      </c>
      <c r="F117" s="57" t="s">
        <v>32</v>
      </c>
      <c r="G117" s="58"/>
    </row>
    <row r="118" spans="1:7" x14ac:dyDescent="0.25">
      <c r="A118" s="54" t="s">
        <v>146</v>
      </c>
      <c r="B118" s="55" t="s">
        <v>46</v>
      </c>
      <c r="C118" s="111" t="s">
        <v>250</v>
      </c>
      <c r="D118" s="56">
        <f t="shared" si="20"/>
        <v>263.41000000000003</v>
      </c>
      <c r="E118" s="56">
        <f t="shared" si="20"/>
        <v>263.41000000000003</v>
      </c>
      <c r="F118" s="57" t="s">
        <v>32</v>
      </c>
      <c r="G118" s="58"/>
    </row>
    <row r="119" spans="1:7" x14ac:dyDescent="0.25">
      <c r="A119" s="54" t="s">
        <v>89</v>
      </c>
      <c r="B119" s="55" t="s">
        <v>46</v>
      </c>
      <c r="C119" s="111" t="s">
        <v>251</v>
      </c>
      <c r="D119" s="56">
        <v>263.41000000000003</v>
      </c>
      <c r="E119" s="56">
        <v>263.41000000000003</v>
      </c>
      <c r="F119" s="57" t="s">
        <v>32</v>
      </c>
      <c r="G119" s="58"/>
    </row>
    <row r="120" spans="1:7" ht="45.75" x14ac:dyDescent="0.25">
      <c r="A120" s="54" t="s">
        <v>252</v>
      </c>
      <c r="B120" s="55" t="s">
        <v>46</v>
      </c>
      <c r="C120" s="111" t="s">
        <v>254</v>
      </c>
      <c r="D120" s="56">
        <f t="shared" ref="D120:E123" si="21">D121</f>
        <v>263.41000000000003</v>
      </c>
      <c r="E120" s="56">
        <f t="shared" si="21"/>
        <v>263.41000000000003</v>
      </c>
      <c r="F120" s="57" t="s">
        <v>32</v>
      </c>
      <c r="G120" s="58"/>
    </row>
    <row r="121" spans="1:7" ht="23.25" x14ac:dyDescent="0.25">
      <c r="A121" s="54" t="s">
        <v>142</v>
      </c>
      <c r="B121" s="55" t="s">
        <v>46</v>
      </c>
      <c r="C121" s="111" t="s">
        <v>255</v>
      </c>
      <c r="D121" s="56">
        <f t="shared" si="21"/>
        <v>263.41000000000003</v>
      </c>
      <c r="E121" s="56">
        <f t="shared" si="21"/>
        <v>263.41000000000003</v>
      </c>
      <c r="F121" s="57" t="s">
        <v>32</v>
      </c>
      <c r="G121" s="58"/>
    </row>
    <row r="122" spans="1:7" ht="23.25" x14ac:dyDescent="0.25">
      <c r="A122" s="54" t="s">
        <v>144</v>
      </c>
      <c r="B122" s="55" t="s">
        <v>46</v>
      </c>
      <c r="C122" s="111" t="s">
        <v>256</v>
      </c>
      <c r="D122" s="56">
        <f t="shared" si="21"/>
        <v>263.41000000000003</v>
      </c>
      <c r="E122" s="56">
        <f t="shared" si="21"/>
        <v>263.41000000000003</v>
      </c>
      <c r="F122" s="57" t="s">
        <v>32</v>
      </c>
      <c r="G122" s="58"/>
    </row>
    <row r="123" spans="1:7" x14ac:dyDescent="0.25">
      <c r="A123" s="54" t="s">
        <v>146</v>
      </c>
      <c r="B123" s="55" t="s">
        <v>46</v>
      </c>
      <c r="C123" s="111" t="s">
        <v>257</v>
      </c>
      <c r="D123" s="56">
        <f t="shared" si="21"/>
        <v>263.41000000000003</v>
      </c>
      <c r="E123" s="56">
        <f t="shared" si="21"/>
        <v>263.41000000000003</v>
      </c>
      <c r="F123" s="57" t="s">
        <v>32</v>
      </c>
      <c r="G123" s="58"/>
    </row>
    <row r="124" spans="1:7" x14ac:dyDescent="0.25">
      <c r="A124" s="54" t="s">
        <v>89</v>
      </c>
      <c r="B124" s="55" t="s">
        <v>46</v>
      </c>
      <c r="C124" s="111" t="s">
        <v>258</v>
      </c>
      <c r="D124" s="56">
        <v>263.41000000000003</v>
      </c>
      <c r="E124" s="56">
        <v>263.41000000000003</v>
      </c>
      <c r="F124" s="57" t="s">
        <v>32</v>
      </c>
      <c r="G124" s="58"/>
    </row>
    <row r="125" spans="1:7" ht="23.25" x14ac:dyDescent="0.25">
      <c r="A125" s="54" t="s">
        <v>253</v>
      </c>
      <c r="B125" s="55" t="s">
        <v>46</v>
      </c>
      <c r="C125" s="111" t="s">
        <v>259</v>
      </c>
      <c r="D125" s="56">
        <f t="shared" ref="D125:E128" si="22">D126</f>
        <v>263.41000000000003</v>
      </c>
      <c r="E125" s="56">
        <f t="shared" si="22"/>
        <v>263.41000000000003</v>
      </c>
      <c r="F125" s="57" t="s">
        <v>32</v>
      </c>
      <c r="G125" s="58"/>
    </row>
    <row r="126" spans="1:7" ht="23.25" x14ac:dyDescent="0.25">
      <c r="A126" s="54" t="s">
        <v>142</v>
      </c>
      <c r="B126" s="55" t="s">
        <v>46</v>
      </c>
      <c r="C126" s="111" t="s">
        <v>260</v>
      </c>
      <c r="D126" s="56">
        <f t="shared" si="22"/>
        <v>263.41000000000003</v>
      </c>
      <c r="E126" s="56">
        <f t="shared" si="22"/>
        <v>263.41000000000003</v>
      </c>
      <c r="F126" s="57" t="s">
        <v>32</v>
      </c>
      <c r="G126" s="58"/>
    </row>
    <row r="127" spans="1:7" ht="23.25" x14ac:dyDescent="0.25">
      <c r="A127" s="54" t="s">
        <v>144</v>
      </c>
      <c r="B127" s="55" t="s">
        <v>46</v>
      </c>
      <c r="C127" s="111" t="s">
        <v>261</v>
      </c>
      <c r="D127" s="56">
        <f t="shared" si="22"/>
        <v>263.41000000000003</v>
      </c>
      <c r="E127" s="56">
        <f t="shared" si="22"/>
        <v>263.41000000000003</v>
      </c>
      <c r="F127" s="57" t="s">
        <v>32</v>
      </c>
      <c r="G127" s="58"/>
    </row>
    <row r="128" spans="1:7" x14ac:dyDescent="0.25">
      <c r="A128" s="54" t="s">
        <v>146</v>
      </c>
      <c r="B128" s="55" t="s">
        <v>46</v>
      </c>
      <c r="C128" s="111" t="s">
        <v>262</v>
      </c>
      <c r="D128" s="56">
        <f t="shared" si="22"/>
        <v>263.41000000000003</v>
      </c>
      <c r="E128" s="56">
        <f t="shared" si="22"/>
        <v>263.41000000000003</v>
      </c>
      <c r="F128" s="57" t="s">
        <v>32</v>
      </c>
      <c r="G128" s="58"/>
    </row>
    <row r="129" spans="1:7" x14ac:dyDescent="0.25">
      <c r="A129" s="54" t="s">
        <v>89</v>
      </c>
      <c r="B129" s="55" t="s">
        <v>46</v>
      </c>
      <c r="C129" s="111" t="s">
        <v>263</v>
      </c>
      <c r="D129" s="56">
        <v>263.41000000000003</v>
      </c>
      <c r="E129" s="56">
        <v>263.41000000000003</v>
      </c>
      <c r="F129" s="57" t="s">
        <v>32</v>
      </c>
      <c r="G129" s="58"/>
    </row>
    <row r="130" spans="1:7" ht="23.25" x14ac:dyDescent="0.25">
      <c r="A130" s="118" t="s">
        <v>540</v>
      </c>
      <c r="B130" s="55" t="s">
        <v>46</v>
      </c>
      <c r="C130" s="120" t="s">
        <v>511</v>
      </c>
      <c r="D130" s="112">
        <f t="shared" ref="D130:E132" si="23">D131</f>
        <v>3774</v>
      </c>
      <c r="E130" s="112">
        <f t="shared" si="23"/>
        <v>3774</v>
      </c>
      <c r="F130" s="57" t="s">
        <v>32</v>
      </c>
      <c r="G130" s="58"/>
    </row>
    <row r="131" spans="1:7" x14ac:dyDescent="0.25">
      <c r="A131" s="54" t="s">
        <v>153</v>
      </c>
      <c r="B131" s="55" t="s">
        <v>46</v>
      </c>
      <c r="C131" s="120" t="s">
        <v>512</v>
      </c>
      <c r="D131" s="112">
        <f t="shared" si="23"/>
        <v>3774</v>
      </c>
      <c r="E131" s="112">
        <f t="shared" si="23"/>
        <v>3774</v>
      </c>
      <c r="F131" s="57" t="s">
        <v>32</v>
      </c>
      <c r="G131" s="58"/>
    </row>
    <row r="132" spans="1:7" x14ac:dyDescent="0.25">
      <c r="A132" s="54" t="s">
        <v>155</v>
      </c>
      <c r="B132" s="55" t="s">
        <v>46</v>
      </c>
      <c r="C132" s="120" t="s">
        <v>513</v>
      </c>
      <c r="D132" s="112">
        <f t="shared" si="23"/>
        <v>3774</v>
      </c>
      <c r="E132" s="112">
        <f t="shared" si="23"/>
        <v>3774</v>
      </c>
      <c r="F132" s="57" t="s">
        <v>32</v>
      </c>
      <c r="G132" s="58"/>
    </row>
    <row r="133" spans="1:7" x14ac:dyDescent="0.25">
      <c r="A133" s="54" t="s">
        <v>48</v>
      </c>
      <c r="B133" s="55" t="s">
        <v>46</v>
      </c>
      <c r="C133" s="120" t="s">
        <v>514</v>
      </c>
      <c r="D133" s="112">
        <v>3774</v>
      </c>
      <c r="E133" s="112">
        <v>3774</v>
      </c>
      <c r="F133" s="57" t="s">
        <v>32</v>
      </c>
      <c r="G133" s="58"/>
    </row>
    <row r="134" spans="1:7" x14ac:dyDescent="0.25">
      <c r="A134" s="54" t="s">
        <v>264</v>
      </c>
      <c r="B134" s="55" t="s">
        <v>46</v>
      </c>
      <c r="C134" s="120" t="s">
        <v>268</v>
      </c>
      <c r="D134" s="112">
        <f>D135</f>
        <v>115400</v>
      </c>
      <c r="E134" s="112">
        <f>E135</f>
        <v>115400</v>
      </c>
      <c r="F134" s="129" t="s">
        <v>32</v>
      </c>
      <c r="G134" s="58"/>
    </row>
    <row r="135" spans="1:7" x14ac:dyDescent="0.25">
      <c r="A135" s="54" t="s">
        <v>265</v>
      </c>
      <c r="B135" s="55" t="s">
        <v>46</v>
      </c>
      <c r="C135" s="120" t="s">
        <v>269</v>
      </c>
      <c r="D135" s="112">
        <f>D136</f>
        <v>115400</v>
      </c>
      <c r="E135" s="112">
        <f>E136</f>
        <v>115400</v>
      </c>
      <c r="F135" s="129" t="s">
        <v>32</v>
      </c>
      <c r="G135" s="58"/>
    </row>
    <row r="136" spans="1:7" ht="23.25" x14ac:dyDescent="0.25">
      <c r="A136" s="54" t="s">
        <v>266</v>
      </c>
      <c r="B136" s="55" t="s">
        <v>46</v>
      </c>
      <c r="C136" s="120" t="s">
        <v>270</v>
      </c>
      <c r="D136" s="112">
        <f>D137+D143</f>
        <v>115400</v>
      </c>
      <c r="E136" s="112">
        <f>E137+E143</f>
        <v>115400</v>
      </c>
      <c r="F136" s="129" t="s">
        <v>32</v>
      </c>
      <c r="G136" s="58"/>
    </row>
    <row r="137" spans="1:7" ht="45.75" x14ac:dyDescent="0.25">
      <c r="A137" s="54" t="s">
        <v>129</v>
      </c>
      <c r="B137" s="55" t="s">
        <v>46</v>
      </c>
      <c r="C137" s="120" t="s">
        <v>271</v>
      </c>
      <c r="D137" s="112">
        <f>D138</f>
        <v>112400</v>
      </c>
      <c r="E137" s="112">
        <f>E138</f>
        <v>112400</v>
      </c>
      <c r="F137" s="129" t="s">
        <v>32</v>
      </c>
      <c r="G137" s="58"/>
    </row>
    <row r="138" spans="1:7" ht="23.25" x14ac:dyDescent="0.25">
      <c r="A138" s="54" t="s">
        <v>130</v>
      </c>
      <c r="B138" s="55" t="s">
        <v>46</v>
      </c>
      <c r="C138" s="120" t="s">
        <v>272</v>
      </c>
      <c r="D138" s="112">
        <f>D139+D141</f>
        <v>112400</v>
      </c>
      <c r="E138" s="112">
        <f>E139+E141</f>
        <v>112400</v>
      </c>
      <c r="F138" s="129" t="s">
        <v>32</v>
      </c>
      <c r="G138" s="58"/>
    </row>
    <row r="139" spans="1:7" x14ac:dyDescent="0.25">
      <c r="A139" s="54" t="s">
        <v>267</v>
      </c>
      <c r="B139" s="55" t="s">
        <v>46</v>
      </c>
      <c r="C139" s="111" t="s">
        <v>273</v>
      </c>
      <c r="D139" s="56">
        <v>86328.73</v>
      </c>
      <c r="E139" s="112">
        <v>86328.73</v>
      </c>
      <c r="F139" s="57" t="s">
        <v>32</v>
      </c>
      <c r="G139" s="58"/>
    </row>
    <row r="140" spans="1:7" s="122" customFormat="1" ht="34.5" x14ac:dyDescent="0.25">
      <c r="A140" s="118" t="s">
        <v>274</v>
      </c>
      <c r="B140" s="119" t="s">
        <v>46</v>
      </c>
      <c r="C140" s="120" t="s">
        <v>551</v>
      </c>
      <c r="D140" s="112">
        <v>86328.73</v>
      </c>
      <c r="E140" s="112">
        <v>86328.73</v>
      </c>
      <c r="F140" s="57" t="s">
        <v>32</v>
      </c>
      <c r="G140" s="121"/>
    </row>
    <row r="141" spans="1:7" s="122" customFormat="1" ht="34.5" x14ac:dyDescent="0.25">
      <c r="A141" s="54" t="s">
        <v>275</v>
      </c>
      <c r="B141" s="119" t="s">
        <v>46</v>
      </c>
      <c r="C141" s="111" t="s">
        <v>276</v>
      </c>
      <c r="D141" s="112">
        <f>D142</f>
        <v>26071.27</v>
      </c>
      <c r="E141" s="56">
        <f>E142</f>
        <v>26071.27</v>
      </c>
      <c r="F141" s="57" t="s">
        <v>32</v>
      </c>
      <c r="G141" s="121"/>
    </row>
    <row r="142" spans="1:7" ht="34.5" x14ac:dyDescent="0.25">
      <c r="A142" s="54" t="s">
        <v>274</v>
      </c>
      <c r="B142" s="55" t="s">
        <v>46</v>
      </c>
      <c r="C142" s="111" t="s">
        <v>552</v>
      </c>
      <c r="D142" s="56">
        <v>26071.27</v>
      </c>
      <c r="E142" s="56">
        <v>26071.27</v>
      </c>
      <c r="F142" s="57" t="s">
        <v>32</v>
      </c>
      <c r="G142" s="58"/>
    </row>
    <row r="143" spans="1:7" ht="23.25" x14ac:dyDescent="0.25">
      <c r="A143" s="54" t="s">
        <v>142</v>
      </c>
      <c r="B143" s="55" t="s">
        <v>46</v>
      </c>
      <c r="C143" s="111" t="s">
        <v>277</v>
      </c>
      <c r="D143" s="56">
        <v>3000</v>
      </c>
      <c r="E143" s="56">
        <v>3000</v>
      </c>
      <c r="F143" s="57" t="s">
        <v>32</v>
      </c>
      <c r="G143" s="58"/>
    </row>
    <row r="144" spans="1:7" ht="23.25" x14ac:dyDescent="0.25">
      <c r="A144" s="54" t="s">
        <v>144</v>
      </c>
      <c r="B144" s="55" t="s">
        <v>46</v>
      </c>
      <c r="C144" s="111" t="s">
        <v>278</v>
      </c>
      <c r="D144" s="56">
        <v>3000</v>
      </c>
      <c r="E144" s="56">
        <v>3000</v>
      </c>
      <c r="F144" s="57" t="s">
        <v>32</v>
      </c>
      <c r="G144" s="58"/>
    </row>
    <row r="145" spans="1:7" x14ac:dyDescent="0.25">
      <c r="A145" s="54" t="s">
        <v>146</v>
      </c>
      <c r="B145" s="55" t="s">
        <v>46</v>
      </c>
      <c r="C145" s="111" t="s">
        <v>279</v>
      </c>
      <c r="D145" s="56">
        <v>3000</v>
      </c>
      <c r="E145" s="56">
        <v>3000</v>
      </c>
      <c r="F145" s="57" t="s">
        <v>32</v>
      </c>
      <c r="G145" s="58"/>
    </row>
    <row r="146" spans="1:7" ht="34.5" x14ac:dyDescent="0.25">
      <c r="A146" s="54" t="s">
        <v>274</v>
      </c>
      <c r="B146" s="55" t="s">
        <v>46</v>
      </c>
      <c r="C146" s="111" t="s">
        <v>553</v>
      </c>
      <c r="D146" s="56">
        <v>3000</v>
      </c>
      <c r="E146" s="56">
        <v>3000</v>
      </c>
      <c r="F146" s="57" t="s">
        <v>32</v>
      </c>
      <c r="G146" s="58"/>
    </row>
    <row r="147" spans="1:7" ht="23.25" x14ac:dyDescent="0.25">
      <c r="A147" s="54" t="s">
        <v>280</v>
      </c>
      <c r="B147" s="55" t="s">
        <v>46</v>
      </c>
      <c r="C147" s="111" t="s">
        <v>283</v>
      </c>
      <c r="D147" s="112">
        <v>50000</v>
      </c>
      <c r="E147" s="112">
        <f t="shared" ref="E147:E152" si="24">E148</f>
        <v>50000</v>
      </c>
      <c r="F147" s="57" t="s">
        <v>32</v>
      </c>
      <c r="G147" s="58"/>
    </row>
    <row r="148" spans="1:7" ht="23.25" x14ac:dyDescent="0.25">
      <c r="A148" s="54" t="s">
        <v>281</v>
      </c>
      <c r="B148" s="55" t="s">
        <v>46</v>
      </c>
      <c r="C148" s="111" t="s">
        <v>284</v>
      </c>
      <c r="D148" s="112">
        <v>50000</v>
      </c>
      <c r="E148" s="112">
        <f t="shared" si="24"/>
        <v>50000</v>
      </c>
      <c r="F148" s="57" t="s">
        <v>32</v>
      </c>
      <c r="G148" s="58"/>
    </row>
    <row r="149" spans="1:7" x14ac:dyDescent="0.25">
      <c r="A149" s="54" t="s">
        <v>282</v>
      </c>
      <c r="B149" s="55" t="s">
        <v>46</v>
      </c>
      <c r="C149" s="111" t="s">
        <v>285</v>
      </c>
      <c r="D149" s="112">
        <v>50000</v>
      </c>
      <c r="E149" s="112">
        <f t="shared" si="24"/>
        <v>50000</v>
      </c>
      <c r="F149" s="57" t="s">
        <v>32</v>
      </c>
      <c r="G149" s="58"/>
    </row>
    <row r="150" spans="1:7" ht="23.25" x14ac:dyDescent="0.25">
      <c r="A150" s="54" t="s">
        <v>142</v>
      </c>
      <c r="B150" s="55" t="s">
        <v>46</v>
      </c>
      <c r="C150" s="111" t="s">
        <v>286</v>
      </c>
      <c r="D150" s="112">
        <v>50000</v>
      </c>
      <c r="E150" s="112">
        <f t="shared" si="24"/>
        <v>50000</v>
      </c>
      <c r="F150" s="57" t="s">
        <v>32</v>
      </c>
      <c r="G150" s="58"/>
    </row>
    <row r="151" spans="1:7" ht="23.25" x14ac:dyDescent="0.25">
      <c r="A151" s="54" t="s">
        <v>144</v>
      </c>
      <c r="B151" s="55" t="s">
        <v>46</v>
      </c>
      <c r="C151" s="111" t="s">
        <v>287</v>
      </c>
      <c r="D151" s="112">
        <v>50000</v>
      </c>
      <c r="E151" s="112">
        <f t="shared" si="24"/>
        <v>50000</v>
      </c>
      <c r="F151" s="57" t="s">
        <v>32</v>
      </c>
      <c r="G151" s="58"/>
    </row>
    <row r="152" spans="1:7" x14ac:dyDescent="0.25">
      <c r="A152" s="54" t="s">
        <v>146</v>
      </c>
      <c r="B152" s="55" t="s">
        <v>46</v>
      </c>
      <c r="C152" s="111" t="s">
        <v>288</v>
      </c>
      <c r="D152" s="112">
        <v>50000</v>
      </c>
      <c r="E152" s="112">
        <f t="shared" si="24"/>
        <v>50000</v>
      </c>
      <c r="F152" s="57" t="s">
        <v>32</v>
      </c>
      <c r="G152" s="58"/>
    </row>
    <row r="153" spans="1:7" x14ac:dyDescent="0.25">
      <c r="A153" s="54" t="s">
        <v>87</v>
      </c>
      <c r="B153" s="55" t="s">
        <v>46</v>
      </c>
      <c r="C153" s="111" t="s">
        <v>554</v>
      </c>
      <c r="D153" s="112">
        <v>50000</v>
      </c>
      <c r="E153" s="112">
        <v>50000</v>
      </c>
      <c r="F153" s="57" t="s">
        <v>32</v>
      </c>
      <c r="G153" s="58"/>
    </row>
    <row r="154" spans="1:7" x14ac:dyDescent="0.25">
      <c r="A154" s="54" t="s">
        <v>289</v>
      </c>
      <c r="B154" s="55" t="s">
        <v>46</v>
      </c>
      <c r="C154" s="111" t="s">
        <v>293</v>
      </c>
      <c r="D154" s="112">
        <f>D155+D166</f>
        <v>1395078.14</v>
      </c>
      <c r="E154" s="112">
        <f>E155+E166</f>
        <v>1393957.6600000001</v>
      </c>
      <c r="F154" s="129">
        <f>D154-E154</f>
        <v>1120.4799999997485</v>
      </c>
      <c r="G154" s="58"/>
    </row>
    <row r="155" spans="1:7" x14ac:dyDescent="0.25">
      <c r="A155" s="54" t="s">
        <v>290</v>
      </c>
      <c r="B155" s="55" t="s">
        <v>46</v>
      </c>
      <c r="C155" s="111" t="s">
        <v>294</v>
      </c>
      <c r="D155" s="112">
        <f>D156+D161</f>
        <v>1365078.14</v>
      </c>
      <c r="E155" s="112">
        <f>E156+E161</f>
        <v>1363957.6600000001</v>
      </c>
      <c r="F155" s="129">
        <f>D155-E155</f>
        <v>1120.4799999997485</v>
      </c>
      <c r="G155" s="58"/>
    </row>
    <row r="156" spans="1:7" ht="23.25" x14ac:dyDescent="0.25">
      <c r="A156" s="54" t="s">
        <v>291</v>
      </c>
      <c r="B156" s="55" t="s">
        <v>46</v>
      </c>
      <c r="C156" s="111" t="s">
        <v>295</v>
      </c>
      <c r="D156" s="112">
        <f t="shared" ref="D156:E159" si="25">D157</f>
        <v>299674.40999999997</v>
      </c>
      <c r="E156" s="112">
        <f t="shared" si="25"/>
        <v>299253.36</v>
      </c>
      <c r="F156" s="129">
        <f t="shared" ref="F156:F159" si="26">D156-E156</f>
        <v>421.04999999998836</v>
      </c>
      <c r="G156" s="58"/>
    </row>
    <row r="157" spans="1:7" ht="23.25" x14ac:dyDescent="0.25">
      <c r="A157" s="54" t="s">
        <v>142</v>
      </c>
      <c r="B157" s="55" t="s">
        <v>46</v>
      </c>
      <c r="C157" s="111" t="s">
        <v>296</v>
      </c>
      <c r="D157" s="112">
        <f t="shared" si="25"/>
        <v>299674.40999999997</v>
      </c>
      <c r="E157" s="112">
        <f t="shared" si="25"/>
        <v>299253.36</v>
      </c>
      <c r="F157" s="129">
        <f t="shared" si="26"/>
        <v>421.04999999998836</v>
      </c>
      <c r="G157" s="58"/>
    </row>
    <row r="158" spans="1:7" ht="23.25" x14ac:dyDescent="0.25">
      <c r="A158" s="54" t="s">
        <v>144</v>
      </c>
      <c r="B158" s="55" t="s">
        <v>46</v>
      </c>
      <c r="C158" s="111" t="s">
        <v>297</v>
      </c>
      <c r="D158" s="112">
        <f t="shared" si="25"/>
        <v>299674.40999999997</v>
      </c>
      <c r="E158" s="112">
        <f t="shared" si="25"/>
        <v>299253.36</v>
      </c>
      <c r="F158" s="129">
        <f t="shared" si="26"/>
        <v>421.04999999998836</v>
      </c>
      <c r="G158" s="58"/>
    </row>
    <row r="159" spans="1:7" x14ac:dyDescent="0.25">
      <c r="A159" s="54" t="s">
        <v>146</v>
      </c>
      <c r="B159" s="55" t="s">
        <v>46</v>
      </c>
      <c r="C159" s="111" t="s">
        <v>298</v>
      </c>
      <c r="D159" s="112">
        <f t="shared" si="25"/>
        <v>299674.40999999997</v>
      </c>
      <c r="E159" s="112">
        <f t="shared" si="25"/>
        <v>299253.36</v>
      </c>
      <c r="F159" s="129">
        <f t="shared" si="26"/>
        <v>421.04999999998836</v>
      </c>
      <c r="G159" s="58"/>
    </row>
    <row r="160" spans="1:7" x14ac:dyDescent="0.25">
      <c r="A160" s="54" t="s">
        <v>86</v>
      </c>
      <c r="B160" s="55" t="s">
        <v>46</v>
      </c>
      <c r="C160" s="111" t="s">
        <v>299</v>
      </c>
      <c r="D160" s="112">
        <v>299674.40999999997</v>
      </c>
      <c r="E160" s="112">
        <v>299253.36</v>
      </c>
      <c r="F160" s="129">
        <f t="shared" ref="F160:F165" si="27">D160-E160</f>
        <v>421.04999999998836</v>
      </c>
      <c r="G160" s="58"/>
    </row>
    <row r="161" spans="1:7" ht="45.75" x14ac:dyDescent="0.25">
      <c r="A161" s="54" t="s">
        <v>292</v>
      </c>
      <c r="B161" s="55" t="s">
        <v>46</v>
      </c>
      <c r="C161" s="111" t="s">
        <v>300</v>
      </c>
      <c r="D161" s="112">
        <f t="shared" ref="D161:E164" si="28">D162</f>
        <v>1065403.73</v>
      </c>
      <c r="E161" s="112">
        <f t="shared" si="28"/>
        <v>1064704.3</v>
      </c>
      <c r="F161" s="129">
        <f t="shared" si="27"/>
        <v>699.42999999993481</v>
      </c>
      <c r="G161" s="58"/>
    </row>
    <row r="162" spans="1:7" ht="23.25" x14ac:dyDescent="0.25">
      <c r="A162" s="54" t="s">
        <v>142</v>
      </c>
      <c r="B162" s="55" t="s">
        <v>46</v>
      </c>
      <c r="C162" s="111" t="s">
        <v>301</v>
      </c>
      <c r="D162" s="112">
        <f t="shared" si="28"/>
        <v>1065403.73</v>
      </c>
      <c r="E162" s="112">
        <f t="shared" si="28"/>
        <v>1064704.3</v>
      </c>
      <c r="F162" s="129">
        <f t="shared" si="27"/>
        <v>699.42999999993481</v>
      </c>
      <c r="G162" s="58"/>
    </row>
    <row r="163" spans="1:7" ht="23.25" x14ac:dyDescent="0.25">
      <c r="A163" s="54" t="s">
        <v>144</v>
      </c>
      <c r="B163" s="55" t="s">
        <v>46</v>
      </c>
      <c r="C163" s="111" t="s">
        <v>302</v>
      </c>
      <c r="D163" s="112">
        <f t="shared" si="28"/>
        <v>1065403.73</v>
      </c>
      <c r="E163" s="112">
        <f t="shared" si="28"/>
        <v>1064704.3</v>
      </c>
      <c r="F163" s="129">
        <f t="shared" si="27"/>
        <v>699.42999999993481</v>
      </c>
      <c r="G163" s="58"/>
    </row>
    <row r="164" spans="1:7" x14ac:dyDescent="0.25">
      <c r="A164" s="54" t="s">
        <v>146</v>
      </c>
      <c r="B164" s="55" t="s">
        <v>46</v>
      </c>
      <c r="C164" s="111" t="s">
        <v>303</v>
      </c>
      <c r="D164" s="112">
        <f t="shared" si="28"/>
        <v>1065403.73</v>
      </c>
      <c r="E164" s="112">
        <f t="shared" si="28"/>
        <v>1064704.3</v>
      </c>
      <c r="F164" s="129">
        <f t="shared" si="27"/>
        <v>699.42999999993481</v>
      </c>
      <c r="G164" s="58"/>
    </row>
    <row r="165" spans="1:7" x14ac:dyDescent="0.25">
      <c r="A165" s="54" t="s">
        <v>86</v>
      </c>
      <c r="B165" s="55" t="s">
        <v>46</v>
      </c>
      <c r="C165" s="111" t="s">
        <v>304</v>
      </c>
      <c r="D165" s="112">
        <v>1065403.73</v>
      </c>
      <c r="E165" s="112">
        <v>1064704.3</v>
      </c>
      <c r="F165" s="129">
        <f t="shared" si="27"/>
        <v>699.42999999993481</v>
      </c>
      <c r="G165" s="58"/>
    </row>
    <row r="166" spans="1:7" x14ac:dyDescent="0.25">
      <c r="A166" s="54" t="s">
        <v>305</v>
      </c>
      <c r="B166" s="55" t="s">
        <v>46</v>
      </c>
      <c r="C166" s="111" t="s">
        <v>307</v>
      </c>
      <c r="D166" s="112">
        <f t="shared" ref="D166:E170" si="29">D167</f>
        <v>30000</v>
      </c>
      <c r="E166" s="112">
        <f t="shared" si="29"/>
        <v>30000</v>
      </c>
      <c r="F166" s="57" t="s">
        <v>32</v>
      </c>
      <c r="G166" s="58"/>
    </row>
    <row r="167" spans="1:7" ht="34.5" x14ac:dyDescent="0.25">
      <c r="A167" s="54" t="s">
        <v>306</v>
      </c>
      <c r="B167" s="55" t="s">
        <v>46</v>
      </c>
      <c r="C167" s="111" t="s">
        <v>308</v>
      </c>
      <c r="D167" s="112">
        <f t="shared" si="29"/>
        <v>30000</v>
      </c>
      <c r="E167" s="112">
        <f t="shared" si="29"/>
        <v>30000</v>
      </c>
      <c r="F167" s="57" t="s">
        <v>32</v>
      </c>
      <c r="G167" s="58"/>
    </row>
    <row r="168" spans="1:7" ht="23.25" x14ac:dyDescent="0.25">
      <c r="A168" s="54" t="s">
        <v>142</v>
      </c>
      <c r="B168" s="55" t="s">
        <v>46</v>
      </c>
      <c r="C168" s="111" t="s">
        <v>309</v>
      </c>
      <c r="D168" s="112">
        <f t="shared" si="29"/>
        <v>30000</v>
      </c>
      <c r="E168" s="112">
        <f t="shared" si="29"/>
        <v>30000</v>
      </c>
      <c r="F168" s="57" t="s">
        <v>32</v>
      </c>
      <c r="G168" s="58"/>
    </row>
    <row r="169" spans="1:7" ht="23.25" x14ac:dyDescent="0.25">
      <c r="A169" s="54" t="s">
        <v>144</v>
      </c>
      <c r="B169" s="55" t="s">
        <v>46</v>
      </c>
      <c r="C169" s="111" t="s">
        <v>310</v>
      </c>
      <c r="D169" s="112">
        <f t="shared" si="29"/>
        <v>30000</v>
      </c>
      <c r="E169" s="112">
        <f t="shared" si="29"/>
        <v>30000</v>
      </c>
      <c r="F169" s="57" t="s">
        <v>32</v>
      </c>
      <c r="G169" s="58"/>
    </row>
    <row r="170" spans="1:7" x14ac:dyDescent="0.25">
      <c r="A170" s="54" t="s">
        <v>146</v>
      </c>
      <c r="B170" s="55" t="s">
        <v>46</v>
      </c>
      <c r="C170" s="111" t="s">
        <v>311</v>
      </c>
      <c r="D170" s="112">
        <f t="shared" si="29"/>
        <v>30000</v>
      </c>
      <c r="E170" s="112">
        <f t="shared" si="29"/>
        <v>30000</v>
      </c>
      <c r="F170" s="57" t="s">
        <v>32</v>
      </c>
      <c r="G170" s="58"/>
    </row>
    <row r="171" spans="1:7" x14ac:dyDescent="0.25">
      <c r="A171" s="54" t="s">
        <v>87</v>
      </c>
      <c r="B171" s="55" t="s">
        <v>46</v>
      </c>
      <c r="C171" s="111" t="s">
        <v>555</v>
      </c>
      <c r="D171" s="112">
        <v>30000</v>
      </c>
      <c r="E171" s="112">
        <v>30000</v>
      </c>
      <c r="F171" s="57" t="s">
        <v>32</v>
      </c>
      <c r="G171" s="58"/>
    </row>
    <row r="172" spans="1:7" x14ac:dyDescent="0.25">
      <c r="A172" s="54" t="s">
        <v>312</v>
      </c>
      <c r="B172" s="55" t="s">
        <v>46</v>
      </c>
      <c r="C172" s="111" t="s">
        <v>316</v>
      </c>
      <c r="D172" s="112">
        <f>D173+D184</f>
        <v>3472812.62</v>
      </c>
      <c r="E172" s="112">
        <f>E173+E184</f>
        <v>3299028.3200000003</v>
      </c>
      <c r="F172" s="129">
        <f>D172-E172</f>
        <v>173784.29999999981</v>
      </c>
      <c r="G172" s="58"/>
    </row>
    <row r="173" spans="1:7" x14ac:dyDescent="0.25">
      <c r="A173" s="54" t="s">
        <v>313</v>
      </c>
      <c r="B173" s="55" t="s">
        <v>46</v>
      </c>
      <c r="C173" s="111" t="s">
        <v>317</v>
      </c>
      <c r="D173" s="112">
        <f>D174+D179</f>
        <v>322912.96999999997</v>
      </c>
      <c r="E173" s="112">
        <f>E174+E179</f>
        <v>318547.64</v>
      </c>
      <c r="F173" s="129">
        <f>D173-E173</f>
        <v>4365.3299999999581</v>
      </c>
      <c r="G173" s="58"/>
    </row>
    <row r="174" spans="1:7" ht="23.25" x14ac:dyDescent="0.25">
      <c r="A174" s="54" t="s">
        <v>314</v>
      </c>
      <c r="B174" s="55" t="s">
        <v>46</v>
      </c>
      <c r="C174" s="111" t="s">
        <v>318</v>
      </c>
      <c r="D174" s="112">
        <f t="shared" ref="D174:F177" si="30">D175</f>
        <v>222912.97</v>
      </c>
      <c r="E174" s="112">
        <f t="shared" si="30"/>
        <v>218612.97</v>
      </c>
      <c r="F174" s="129">
        <f t="shared" si="30"/>
        <v>4300</v>
      </c>
      <c r="G174" s="58"/>
    </row>
    <row r="175" spans="1:7" ht="23.25" x14ac:dyDescent="0.25">
      <c r="A175" s="54" t="s">
        <v>142</v>
      </c>
      <c r="B175" s="55" t="s">
        <v>46</v>
      </c>
      <c r="C175" s="111" t="s">
        <v>319</v>
      </c>
      <c r="D175" s="112">
        <f t="shared" si="30"/>
        <v>222912.97</v>
      </c>
      <c r="E175" s="112">
        <f t="shared" si="30"/>
        <v>218612.97</v>
      </c>
      <c r="F175" s="129">
        <f t="shared" si="30"/>
        <v>4300</v>
      </c>
      <c r="G175" s="58"/>
    </row>
    <row r="176" spans="1:7" ht="23.25" x14ac:dyDescent="0.25">
      <c r="A176" s="54" t="s">
        <v>144</v>
      </c>
      <c r="B176" s="55" t="s">
        <v>46</v>
      </c>
      <c r="C176" s="111" t="s">
        <v>320</v>
      </c>
      <c r="D176" s="112">
        <f t="shared" si="30"/>
        <v>222912.97</v>
      </c>
      <c r="E176" s="112">
        <f t="shared" si="30"/>
        <v>218612.97</v>
      </c>
      <c r="F176" s="129">
        <f t="shared" si="30"/>
        <v>4300</v>
      </c>
      <c r="G176" s="58"/>
    </row>
    <row r="177" spans="1:7" x14ac:dyDescent="0.25">
      <c r="A177" s="54" t="s">
        <v>146</v>
      </c>
      <c r="B177" s="55" t="s">
        <v>46</v>
      </c>
      <c r="C177" s="111" t="s">
        <v>321</v>
      </c>
      <c r="D177" s="112">
        <f t="shared" si="30"/>
        <v>222912.97</v>
      </c>
      <c r="E177" s="112">
        <f t="shared" si="30"/>
        <v>218612.97</v>
      </c>
      <c r="F177" s="129">
        <f t="shared" si="30"/>
        <v>4300</v>
      </c>
      <c r="G177" s="58"/>
    </row>
    <row r="178" spans="1:7" x14ac:dyDescent="0.25">
      <c r="A178" s="54" t="s">
        <v>86</v>
      </c>
      <c r="B178" s="55" t="s">
        <v>46</v>
      </c>
      <c r="C178" s="111" t="s">
        <v>322</v>
      </c>
      <c r="D178" s="112">
        <v>222912.97</v>
      </c>
      <c r="E178" s="112">
        <v>218612.97</v>
      </c>
      <c r="F178" s="129">
        <f>D178-E178</f>
        <v>4300</v>
      </c>
      <c r="G178" s="58"/>
    </row>
    <row r="179" spans="1:7" ht="23.25" x14ac:dyDescent="0.25">
      <c r="A179" s="54" t="s">
        <v>315</v>
      </c>
      <c r="B179" s="55" t="s">
        <v>46</v>
      </c>
      <c r="C179" s="111" t="s">
        <v>323</v>
      </c>
      <c r="D179" s="112">
        <f t="shared" ref="D179:F182" si="31">D180</f>
        <v>100000</v>
      </c>
      <c r="E179" s="112">
        <f t="shared" si="31"/>
        <v>99934.67</v>
      </c>
      <c r="F179" s="129">
        <f t="shared" si="31"/>
        <v>65.330000000001746</v>
      </c>
      <c r="G179" s="58"/>
    </row>
    <row r="180" spans="1:7" ht="23.25" x14ac:dyDescent="0.25">
      <c r="A180" s="54" t="s">
        <v>142</v>
      </c>
      <c r="B180" s="55" t="s">
        <v>46</v>
      </c>
      <c r="C180" s="111" t="s">
        <v>324</v>
      </c>
      <c r="D180" s="112">
        <f t="shared" si="31"/>
        <v>100000</v>
      </c>
      <c r="E180" s="112">
        <f t="shared" si="31"/>
        <v>99934.67</v>
      </c>
      <c r="F180" s="129">
        <f t="shared" si="31"/>
        <v>65.330000000001746</v>
      </c>
      <c r="G180" s="58"/>
    </row>
    <row r="181" spans="1:7" ht="23.25" x14ac:dyDescent="0.25">
      <c r="A181" s="54" t="s">
        <v>144</v>
      </c>
      <c r="B181" s="55" t="s">
        <v>46</v>
      </c>
      <c r="C181" s="111" t="s">
        <v>325</v>
      </c>
      <c r="D181" s="112">
        <f t="shared" si="31"/>
        <v>100000</v>
      </c>
      <c r="E181" s="112">
        <f t="shared" si="31"/>
        <v>99934.67</v>
      </c>
      <c r="F181" s="129">
        <f t="shared" si="31"/>
        <v>65.330000000001746</v>
      </c>
      <c r="G181" s="58"/>
    </row>
    <row r="182" spans="1:7" x14ac:dyDescent="0.25">
      <c r="A182" s="54" t="s">
        <v>146</v>
      </c>
      <c r="B182" s="55" t="s">
        <v>46</v>
      </c>
      <c r="C182" s="111" t="s">
        <v>326</v>
      </c>
      <c r="D182" s="112">
        <f t="shared" si="31"/>
        <v>100000</v>
      </c>
      <c r="E182" s="112">
        <f t="shared" si="31"/>
        <v>99934.67</v>
      </c>
      <c r="F182" s="57">
        <f t="shared" si="31"/>
        <v>65.330000000001746</v>
      </c>
      <c r="G182" s="58"/>
    </row>
    <row r="183" spans="1:7" x14ac:dyDescent="0.25">
      <c r="A183" s="54" t="s">
        <v>86</v>
      </c>
      <c r="B183" s="55" t="s">
        <v>46</v>
      </c>
      <c r="C183" s="111" t="s">
        <v>327</v>
      </c>
      <c r="D183" s="112">
        <v>100000</v>
      </c>
      <c r="E183" s="112">
        <v>99934.67</v>
      </c>
      <c r="F183" s="57">
        <f>D183-E183</f>
        <v>65.330000000001746</v>
      </c>
      <c r="G183" s="58"/>
    </row>
    <row r="184" spans="1:7" x14ac:dyDescent="0.25">
      <c r="A184" s="54" t="s">
        <v>328</v>
      </c>
      <c r="B184" s="55" t="s">
        <v>46</v>
      </c>
      <c r="C184" s="111" t="s">
        <v>330</v>
      </c>
      <c r="D184" s="112">
        <f>D185+D193+D198+D203+D208+D213+D218+D223</f>
        <v>3149899.65</v>
      </c>
      <c r="E184" s="112">
        <f>E185+E193+E198+E203+E208+E213+E218+E223</f>
        <v>2980480.68</v>
      </c>
      <c r="F184" s="129">
        <f t="shared" ref="F184:F189" si="32">D184-E184</f>
        <v>169418.96999999974</v>
      </c>
      <c r="G184" s="58"/>
    </row>
    <row r="185" spans="1:7" x14ac:dyDescent="0.25">
      <c r="A185" s="54" t="s">
        <v>329</v>
      </c>
      <c r="B185" s="55" t="s">
        <v>46</v>
      </c>
      <c r="C185" s="111" t="s">
        <v>331</v>
      </c>
      <c r="D185" s="112">
        <f>D186</f>
        <v>1315716.6099999999</v>
      </c>
      <c r="E185" s="112">
        <f>E186</f>
        <v>1146420.78</v>
      </c>
      <c r="F185" s="129">
        <f t="shared" si="32"/>
        <v>169295.82999999984</v>
      </c>
      <c r="G185" s="58"/>
    </row>
    <row r="186" spans="1:7" ht="23.25" x14ac:dyDescent="0.25">
      <c r="A186" s="54" t="s">
        <v>142</v>
      </c>
      <c r="B186" s="55" t="s">
        <v>46</v>
      </c>
      <c r="C186" s="111" t="s">
        <v>332</v>
      </c>
      <c r="D186" s="112">
        <f>D187</f>
        <v>1315716.6099999999</v>
      </c>
      <c r="E186" s="112">
        <f>E187</f>
        <v>1146420.78</v>
      </c>
      <c r="F186" s="129">
        <f t="shared" si="32"/>
        <v>169295.82999999984</v>
      </c>
      <c r="G186" s="58"/>
    </row>
    <row r="187" spans="1:7" ht="23.25" x14ac:dyDescent="0.25">
      <c r="A187" s="54" t="s">
        <v>144</v>
      </c>
      <c r="B187" s="55" t="s">
        <v>46</v>
      </c>
      <c r="C187" s="111" t="s">
        <v>333</v>
      </c>
      <c r="D187" s="112">
        <f>D188+D191</f>
        <v>1315716.6099999999</v>
      </c>
      <c r="E187" s="112">
        <f>E188+E191</f>
        <v>1146420.78</v>
      </c>
      <c r="F187" s="129">
        <f>D187-E187</f>
        <v>169295.82999999984</v>
      </c>
      <c r="G187" s="58"/>
    </row>
    <row r="188" spans="1:7" x14ac:dyDescent="0.25">
      <c r="A188" s="54" t="s">
        <v>146</v>
      </c>
      <c r="B188" s="55" t="s">
        <v>46</v>
      </c>
      <c r="C188" s="111" t="s">
        <v>334</v>
      </c>
      <c r="D188" s="112">
        <f>D189+D190</f>
        <v>476216.61</v>
      </c>
      <c r="E188" s="112">
        <f>E189+E190</f>
        <v>396822</v>
      </c>
      <c r="F188" s="129">
        <f t="shared" si="32"/>
        <v>79394.609999999986</v>
      </c>
      <c r="G188" s="58"/>
    </row>
    <row r="189" spans="1:7" x14ac:dyDescent="0.25">
      <c r="A189" s="54" t="s">
        <v>86</v>
      </c>
      <c r="B189" s="55" t="s">
        <v>46</v>
      </c>
      <c r="C189" s="111" t="s">
        <v>335</v>
      </c>
      <c r="D189" s="112">
        <v>255944.61</v>
      </c>
      <c r="E189" s="112">
        <v>176550</v>
      </c>
      <c r="F189" s="129">
        <f t="shared" si="32"/>
        <v>79394.609999999986</v>
      </c>
      <c r="G189" s="58"/>
    </row>
    <row r="190" spans="1:7" x14ac:dyDescent="0.25">
      <c r="A190" s="54" t="s">
        <v>87</v>
      </c>
      <c r="B190" s="55" t="s">
        <v>46</v>
      </c>
      <c r="C190" s="111" t="s">
        <v>336</v>
      </c>
      <c r="D190" s="112">
        <v>220272</v>
      </c>
      <c r="E190" s="112">
        <v>220272</v>
      </c>
      <c r="F190" s="129" t="s">
        <v>32</v>
      </c>
      <c r="G190" s="58"/>
    </row>
    <row r="191" spans="1:7" x14ac:dyDescent="0.25">
      <c r="A191" s="54" t="s">
        <v>151</v>
      </c>
      <c r="B191" s="55" t="s">
        <v>46</v>
      </c>
      <c r="C191" s="111" t="s">
        <v>337</v>
      </c>
      <c r="D191" s="112">
        <f>D192</f>
        <v>839500</v>
      </c>
      <c r="E191" s="112">
        <f>E192</f>
        <v>749598.78</v>
      </c>
      <c r="F191" s="129">
        <f>D191-E191</f>
        <v>89901.219999999972</v>
      </c>
      <c r="G191" s="58"/>
    </row>
    <row r="192" spans="1:7" x14ac:dyDescent="0.25">
      <c r="A192" s="54" t="s">
        <v>85</v>
      </c>
      <c r="B192" s="55" t="s">
        <v>46</v>
      </c>
      <c r="C192" s="111" t="s">
        <v>338</v>
      </c>
      <c r="D192" s="112">
        <v>839500</v>
      </c>
      <c r="E192" s="112">
        <v>749598.78</v>
      </c>
      <c r="F192" s="129">
        <f>D192-E192</f>
        <v>89901.219999999972</v>
      </c>
      <c r="G192" s="58"/>
    </row>
    <row r="193" spans="1:7" x14ac:dyDescent="0.25">
      <c r="A193" s="54" t="s">
        <v>339</v>
      </c>
      <c r="B193" s="55" t="s">
        <v>46</v>
      </c>
      <c r="C193" s="111" t="s">
        <v>341</v>
      </c>
      <c r="D193" s="112">
        <f t="shared" ref="D193:E196" si="33">D194</f>
        <v>85791.88</v>
      </c>
      <c r="E193" s="112">
        <f t="shared" si="33"/>
        <v>85668.74</v>
      </c>
      <c r="F193" s="129">
        <f>D193-E193</f>
        <v>123.13999999999942</v>
      </c>
      <c r="G193" s="58"/>
    </row>
    <row r="194" spans="1:7" ht="23.25" x14ac:dyDescent="0.25">
      <c r="A194" s="54" t="s">
        <v>142</v>
      </c>
      <c r="B194" s="55" t="s">
        <v>46</v>
      </c>
      <c r="C194" s="111" t="s">
        <v>342</v>
      </c>
      <c r="D194" s="112">
        <f t="shared" si="33"/>
        <v>85791.88</v>
      </c>
      <c r="E194" s="112">
        <f t="shared" si="33"/>
        <v>85668.74</v>
      </c>
      <c r="F194" s="129">
        <f t="shared" ref="F194:F197" si="34">D194-E194</f>
        <v>123.13999999999942</v>
      </c>
      <c r="G194" s="58"/>
    </row>
    <row r="195" spans="1:7" ht="23.25" x14ac:dyDescent="0.25">
      <c r="A195" s="54" t="s">
        <v>144</v>
      </c>
      <c r="B195" s="55" t="s">
        <v>46</v>
      </c>
      <c r="C195" s="111" t="s">
        <v>343</v>
      </c>
      <c r="D195" s="112">
        <f t="shared" si="33"/>
        <v>85791.88</v>
      </c>
      <c r="E195" s="112">
        <f t="shared" si="33"/>
        <v>85668.74</v>
      </c>
      <c r="F195" s="129">
        <f t="shared" si="34"/>
        <v>123.13999999999942</v>
      </c>
      <c r="G195" s="58"/>
    </row>
    <row r="196" spans="1:7" x14ac:dyDescent="0.25">
      <c r="A196" s="54" t="s">
        <v>146</v>
      </c>
      <c r="B196" s="55" t="s">
        <v>46</v>
      </c>
      <c r="C196" s="111" t="s">
        <v>344</v>
      </c>
      <c r="D196" s="112">
        <f t="shared" si="33"/>
        <v>85791.88</v>
      </c>
      <c r="E196" s="112">
        <f t="shared" si="33"/>
        <v>85668.74</v>
      </c>
      <c r="F196" s="129">
        <f t="shared" si="34"/>
        <v>123.13999999999942</v>
      </c>
      <c r="G196" s="58"/>
    </row>
    <row r="197" spans="1:7" x14ac:dyDescent="0.25">
      <c r="A197" s="54" t="s">
        <v>87</v>
      </c>
      <c r="B197" s="55" t="s">
        <v>46</v>
      </c>
      <c r="C197" s="111" t="s">
        <v>345</v>
      </c>
      <c r="D197" s="112">
        <v>85791.88</v>
      </c>
      <c r="E197" s="112">
        <v>85668.74</v>
      </c>
      <c r="F197" s="129">
        <f t="shared" si="34"/>
        <v>123.13999999999942</v>
      </c>
      <c r="G197" s="58"/>
    </row>
    <row r="198" spans="1:7" x14ac:dyDescent="0.25">
      <c r="A198" s="54" t="s">
        <v>340</v>
      </c>
      <c r="B198" s="55" t="s">
        <v>46</v>
      </c>
      <c r="C198" s="111" t="s">
        <v>346</v>
      </c>
      <c r="D198" s="112">
        <v>1500</v>
      </c>
      <c r="E198" s="112">
        <v>1500</v>
      </c>
      <c r="F198" s="129" t="s">
        <v>32</v>
      </c>
      <c r="G198" s="58"/>
    </row>
    <row r="199" spans="1:7" ht="23.25" x14ac:dyDescent="0.25">
      <c r="A199" s="54" t="s">
        <v>142</v>
      </c>
      <c r="B199" s="55" t="s">
        <v>46</v>
      </c>
      <c r="C199" s="111" t="s">
        <v>347</v>
      </c>
      <c r="D199" s="112">
        <v>1500</v>
      </c>
      <c r="E199" s="112">
        <v>1500</v>
      </c>
      <c r="F199" s="129" t="s">
        <v>32</v>
      </c>
      <c r="G199" s="58"/>
    </row>
    <row r="200" spans="1:7" ht="23.25" x14ac:dyDescent="0.25">
      <c r="A200" s="54" t="s">
        <v>144</v>
      </c>
      <c r="B200" s="55" t="s">
        <v>46</v>
      </c>
      <c r="C200" s="111" t="s">
        <v>348</v>
      </c>
      <c r="D200" s="112">
        <v>1500</v>
      </c>
      <c r="E200" s="112">
        <v>1500</v>
      </c>
      <c r="F200" s="129" t="s">
        <v>32</v>
      </c>
      <c r="G200" s="58"/>
    </row>
    <row r="201" spans="1:7" x14ac:dyDescent="0.25">
      <c r="A201" s="54" t="s">
        <v>146</v>
      </c>
      <c r="B201" s="55" t="s">
        <v>46</v>
      </c>
      <c r="C201" s="111" t="s">
        <v>349</v>
      </c>
      <c r="D201" s="112">
        <v>1500</v>
      </c>
      <c r="E201" s="112">
        <v>1500</v>
      </c>
      <c r="F201" s="129" t="s">
        <v>32</v>
      </c>
      <c r="G201" s="58"/>
    </row>
    <row r="202" spans="1:7" x14ac:dyDescent="0.25">
      <c r="A202" s="54" t="s">
        <v>87</v>
      </c>
      <c r="B202" s="55" t="s">
        <v>46</v>
      </c>
      <c r="C202" s="111" t="s">
        <v>350</v>
      </c>
      <c r="D202" s="112">
        <v>1500</v>
      </c>
      <c r="E202" s="112">
        <v>1500</v>
      </c>
      <c r="F202" s="129" t="s">
        <v>32</v>
      </c>
      <c r="G202" s="58"/>
    </row>
    <row r="203" spans="1:7" ht="34.5" x14ac:dyDescent="0.25">
      <c r="A203" s="118" t="s">
        <v>541</v>
      </c>
      <c r="B203" s="55" t="s">
        <v>46</v>
      </c>
      <c r="C203" s="111" t="s">
        <v>515</v>
      </c>
      <c r="D203" s="112">
        <f t="shared" ref="D203:E206" si="35">D204</f>
        <v>15496.53</v>
      </c>
      <c r="E203" s="112">
        <f t="shared" si="35"/>
        <v>15496.53</v>
      </c>
      <c r="F203" s="129" t="s">
        <v>32</v>
      </c>
      <c r="G203" s="58"/>
    </row>
    <row r="204" spans="1:7" ht="23.25" x14ac:dyDescent="0.25">
      <c r="A204" s="54" t="s">
        <v>142</v>
      </c>
      <c r="B204" s="55" t="s">
        <v>46</v>
      </c>
      <c r="C204" s="111" t="s">
        <v>516</v>
      </c>
      <c r="D204" s="112">
        <f>D206</f>
        <v>15496.53</v>
      </c>
      <c r="E204" s="112">
        <f>E206</f>
        <v>15496.53</v>
      </c>
      <c r="F204" s="129" t="s">
        <v>32</v>
      </c>
      <c r="G204" s="58"/>
    </row>
    <row r="205" spans="1:7" ht="23.25" x14ac:dyDescent="0.25">
      <c r="A205" s="54" t="s">
        <v>144</v>
      </c>
      <c r="B205" s="55" t="s">
        <v>46</v>
      </c>
      <c r="C205" s="111" t="s">
        <v>517</v>
      </c>
      <c r="D205" s="112"/>
      <c r="E205" s="112"/>
      <c r="F205" s="129"/>
      <c r="G205" s="58"/>
    </row>
    <row r="206" spans="1:7" x14ac:dyDescent="0.25">
      <c r="A206" s="54" t="s">
        <v>146</v>
      </c>
      <c r="B206" s="55" t="s">
        <v>46</v>
      </c>
      <c r="C206" s="111" t="s">
        <v>518</v>
      </c>
      <c r="D206" s="112">
        <f t="shared" si="35"/>
        <v>15496.53</v>
      </c>
      <c r="E206" s="112">
        <f t="shared" si="35"/>
        <v>15496.53</v>
      </c>
      <c r="F206" s="129" t="s">
        <v>32</v>
      </c>
      <c r="G206" s="58"/>
    </row>
    <row r="207" spans="1:7" x14ac:dyDescent="0.25">
      <c r="A207" s="54" t="s">
        <v>87</v>
      </c>
      <c r="B207" s="55" t="s">
        <v>46</v>
      </c>
      <c r="C207" s="111" t="s">
        <v>519</v>
      </c>
      <c r="D207" s="112">
        <v>15496.53</v>
      </c>
      <c r="E207" s="112">
        <v>15496.53</v>
      </c>
      <c r="F207" s="129" t="s">
        <v>32</v>
      </c>
      <c r="G207" s="58"/>
    </row>
    <row r="208" spans="1:7" ht="34.5" x14ac:dyDescent="0.25">
      <c r="A208" s="118" t="s">
        <v>542</v>
      </c>
      <c r="B208" s="55" t="s">
        <v>46</v>
      </c>
      <c r="C208" s="120" t="s">
        <v>520</v>
      </c>
      <c r="D208" s="112">
        <f t="shared" ref="D208:E211" si="36">D209</f>
        <v>15393.9</v>
      </c>
      <c r="E208" s="112">
        <f t="shared" si="36"/>
        <v>15393.9</v>
      </c>
      <c r="F208" s="57" t="s">
        <v>32</v>
      </c>
      <c r="G208" s="58"/>
    </row>
    <row r="209" spans="1:7" ht="23.25" x14ac:dyDescent="0.25">
      <c r="A209" s="54" t="s">
        <v>142</v>
      </c>
      <c r="B209" s="55" t="s">
        <v>46</v>
      </c>
      <c r="C209" s="120" t="s">
        <v>521</v>
      </c>
      <c r="D209" s="112">
        <f t="shared" si="36"/>
        <v>15393.9</v>
      </c>
      <c r="E209" s="112">
        <f t="shared" si="36"/>
        <v>15393.9</v>
      </c>
      <c r="F209" s="57" t="s">
        <v>32</v>
      </c>
      <c r="G209" s="58"/>
    </row>
    <row r="210" spans="1:7" ht="23.25" x14ac:dyDescent="0.25">
      <c r="A210" s="54" t="s">
        <v>144</v>
      </c>
      <c r="B210" s="55" t="s">
        <v>46</v>
      </c>
      <c r="C210" s="120" t="s">
        <v>522</v>
      </c>
      <c r="D210" s="112">
        <f t="shared" si="36"/>
        <v>15393.9</v>
      </c>
      <c r="E210" s="112">
        <f t="shared" si="36"/>
        <v>15393.9</v>
      </c>
      <c r="F210" s="57" t="s">
        <v>32</v>
      </c>
      <c r="G210" s="58"/>
    </row>
    <row r="211" spans="1:7" x14ac:dyDescent="0.25">
      <c r="A211" s="54" t="s">
        <v>146</v>
      </c>
      <c r="B211" s="55" t="s">
        <v>46</v>
      </c>
      <c r="C211" s="120" t="s">
        <v>523</v>
      </c>
      <c r="D211" s="112">
        <f t="shared" si="36"/>
        <v>15393.9</v>
      </c>
      <c r="E211" s="112">
        <f t="shared" si="36"/>
        <v>15393.9</v>
      </c>
      <c r="F211" s="57" t="s">
        <v>32</v>
      </c>
      <c r="G211" s="58"/>
    </row>
    <row r="212" spans="1:7" x14ac:dyDescent="0.25">
      <c r="A212" s="54" t="s">
        <v>87</v>
      </c>
      <c r="B212" s="55" t="s">
        <v>46</v>
      </c>
      <c r="C212" s="120" t="s">
        <v>524</v>
      </c>
      <c r="D212" s="112">
        <v>15393.9</v>
      </c>
      <c r="E212" s="112">
        <v>15393.9</v>
      </c>
      <c r="F212" s="57" t="s">
        <v>32</v>
      </c>
      <c r="G212" s="58"/>
    </row>
    <row r="213" spans="1:7" ht="57" x14ac:dyDescent="0.25">
      <c r="A213" s="118" t="s">
        <v>543</v>
      </c>
      <c r="B213" s="55" t="s">
        <v>46</v>
      </c>
      <c r="C213" s="120" t="s">
        <v>525</v>
      </c>
      <c r="D213" s="112">
        <f t="shared" ref="D213:E216" si="37">D214</f>
        <v>798790</v>
      </c>
      <c r="E213" s="112">
        <f t="shared" si="37"/>
        <v>798790</v>
      </c>
      <c r="F213" s="57" t="s">
        <v>32</v>
      </c>
      <c r="G213" s="58"/>
    </row>
    <row r="214" spans="1:7" ht="23.25" x14ac:dyDescent="0.25">
      <c r="A214" s="54" t="s">
        <v>142</v>
      </c>
      <c r="B214" s="55" t="s">
        <v>46</v>
      </c>
      <c r="C214" s="120" t="s">
        <v>526</v>
      </c>
      <c r="D214" s="112">
        <f t="shared" si="37"/>
        <v>798790</v>
      </c>
      <c r="E214" s="112">
        <f t="shared" si="37"/>
        <v>798790</v>
      </c>
      <c r="F214" s="57" t="s">
        <v>32</v>
      </c>
      <c r="G214" s="58"/>
    </row>
    <row r="215" spans="1:7" ht="23.25" x14ac:dyDescent="0.25">
      <c r="A215" s="54" t="s">
        <v>144</v>
      </c>
      <c r="B215" s="55" t="s">
        <v>46</v>
      </c>
      <c r="C215" s="120" t="s">
        <v>527</v>
      </c>
      <c r="D215" s="112">
        <f t="shared" si="37"/>
        <v>798790</v>
      </c>
      <c r="E215" s="112">
        <f t="shared" si="37"/>
        <v>798790</v>
      </c>
      <c r="F215" s="57" t="s">
        <v>32</v>
      </c>
      <c r="G215" s="58"/>
    </row>
    <row r="216" spans="1:7" x14ac:dyDescent="0.25">
      <c r="A216" s="54" t="s">
        <v>146</v>
      </c>
      <c r="B216" s="55" t="s">
        <v>46</v>
      </c>
      <c r="C216" s="120" t="s">
        <v>528</v>
      </c>
      <c r="D216" s="112">
        <f t="shared" si="37"/>
        <v>798790</v>
      </c>
      <c r="E216" s="112">
        <f t="shared" si="37"/>
        <v>798790</v>
      </c>
      <c r="F216" s="57" t="s">
        <v>32</v>
      </c>
      <c r="G216" s="58"/>
    </row>
    <row r="217" spans="1:7" ht="23.25" x14ac:dyDescent="0.25">
      <c r="A217" s="118" t="s">
        <v>544</v>
      </c>
      <c r="B217" s="55" t="s">
        <v>46</v>
      </c>
      <c r="C217" s="120" t="s">
        <v>529</v>
      </c>
      <c r="D217" s="112">
        <v>798790</v>
      </c>
      <c r="E217" s="112">
        <v>798790</v>
      </c>
      <c r="F217" s="57" t="s">
        <v>32</v>
      </c>
      <c r="G217" s="58"/>
    </row>
    <row r="218" spans="1:7" ht="57" x14ac:dyDescent="0.25">
      <c r="A218" s="118" t="s">
        <v>545</v>
      </c>
      <c r="B218" s="55" t="s">
        <v>46</v>
      </c>
      <c r="C218" s="120" t="s">
        <v>530</v>
      </c>
      <c r="D218" s="112">
        <f t="shared" ref="D218:E221" si="38">D219</f>
        <v>793500</v>
      </c>
      <c r="E218" s="112">
        <f t="shared" si="38"/>
        <v>793500</v>
      </c>
      <c r="F218" s="57" t="s">
        <v>32</v>
      </c>
      <c r="G218" s="58"/>
    </row>
    <row r="219" spans="1:7" ht="23.25" x14ac:dyDescent="0.25">
      <c r="A219" s="54" t="s">
        <v>142</v>
      </c>
      <c r="B219" s="55" t="s">
        <v>46</v>
      </c>
      <c r="C219" s="120" t="s">
        <v>531</v>
      </c>
      <c r="D219" s="112">
        <f t="shared" si="38"/>
        <v>793500</v>
      </c>
      <c r="E219" s="112">
        <f t="shared" si="38"/>
        <v>793500</v>
      </c>
      <c r="F219" s="57" t="s">
        <v>32</v>
      </c>
      <c r="G219" s="58"/>
    </row>
    <row r="220" spans="1:7" ht="23.25" x14ac:dyDescent="0.25">
      <c r="A220" s="54" t="s">
        <v>144</v>
      </c>
      <c r="B220" s="55" t="s">
        <v>46</v>
      </c>
      <c r="C220" s="120" t="s">
        <v>532</v>
      </c>
      <c r="D220" s="112">
        <f t="shared" si="38"/>
        <v>793500</v>
      </c>
      <c r="E220" s="112">
        <f t="shared" si="38"/>
        <v>793500</v>
      </c>
      <c r="F220" s="57" t="s">
        <v>32</v>
      </c>
      <c r="G220" s="58"/>
    </row>
    <row r="221" spans="1:7" x14ac:dyDescent="0.25">
      <c r="A221" s="54" t="s">
        <v>146</v>
      </c>
      <c r="B221" s="55" t="s">
        <v>46</v>
      </c>
      <c r="C221" s="120" t="s">
        <v>533</v>
      </c>
      <c r="D221" s="112">
        <f t="shared" si="38"/>
        <v>793500</v>
      </c>
      <c r="E221" s="112">
        <f t="shared" si="38"/>
        <v>793500</v>
      </c>
      <c r="F221" s="57" t="s">
        <v>32</v>
      </c>
      <c r="G221" s="58"/>
    </row>
    <row r="222" spans="1:7" ht="23.25" x14ac:dyDescent="0.25">
      <c r="A222" s="118" t="s">
        <v>546</v>
      </c>
      <c r="B222" s="55" t="s">
        <v>46</v>
      </c>
      <c r="C222" s="120" t="s">
        <v>534</v>
      </c>
      <c r="D222" s="112">
        <v>793500</v>
      </c>
      <c r="E222" s="112">
        <v>793500</v>
      </c>
      <c r="F222" s="57" t="s">
        <v>32</v>
      </c>
      <c r="G222" s="58"/>
    </row>
    <row r="223" spans="1:7" ht="34.5" x14ac:dyDescent="0.25">
      <c r="A223" s="54" t="s">
        <v>351</v>
      </c>
      <c r="B223" s="55" t="s">
        <v>46</v>
      </c>
      <c r="C223" s="120" t="s">
        <v>352</v>
      </c>
      <c r="D223" s="112">
        <f t="shared" ref="D223:E226" si="39">D224</f>
        <v>123710.73</v>
      </c>
      <c r="E223" s="112">
        <f t="shared" si="39"/>
        <v>123710.73</v>
      </c>
      <c r="F223" s="57" t="s">
        <v>32</v>
      </c>
      <c r="G223" s="58"/>
    </row>
    <row r="224" spans="1:7" ht="23.25" x14ac:dyDescent="0.25">
      <c r="A224" s="54" t="s">
        <v>142</v>
      </c>
      <c r="B224" s="55" t="s">
        <v>46</v>
      </c>
      <c r="C224" s="120" t="s">
        <v>353</v>
      </c>
      <c r="D224" s="112">
        <f t="shared" si="39"/>
        <v>123710.73</v>
      </c>
      <c r="E224" s="112">
        <f t="shared" si="39"/>
        <v>123710.73</v>
      </c>
      <c r="F224" s="57" t="s">
        <v>32</v>
      </c>
      <c r="G224" s="58"/>
    </row>
    <row r="225" spans="1:7" ht="23.25" x14ac:dyDescent="0.25">
      <c r="A225" s="54" t="s">
        <v>144</v>
      </c>
      <c r="B225" s="55" t="s">
        <v>46</v>
      </c>
      <c r="C225" s="120" t="s">
        <v>354</v>
      </c>
      <c r="D225" s="112">
        <f t="shared" si="39"/>
        <v>123710.73</v>
      </c>
      <c r="E225" s="112">
        <f t="shared" si="39"/>
        <v>123710.73</v>
      </c>
      <c r="F225" s="57" t="s">
        <v>32</v>
      </c>
      <c r="G225" s="58"/>
    </row>
    <row r="226" spans="1:7" x14ac:dyDescent="0.25">
      <c r="A226" s="54" t="s">
        <v>146</v>
      </c>
      <c r="B226" s="55" t="s">
        <v>46</v>
      </c>
      <c r="C226" s="120" t="s">
        <v>355</v>
      </c>
      <c r="D226" s="112">
        <f t="shared" si="39"/>
        <v>123710.73</v>
      </c>
      <c r="E226" s="112">
        <f t="shared" si="39"/>
        <v>123710.73</v>
      </c>
      <c r="F226" s="57" t="s">
        <v>32</v>
      </c>
      <c r="G226" s="58"/>
    </row>
    <row r="227" spans="1:7" x14ac:dyDescent="0.25">
      <c r="A227" s="54" t="s">
        <v>86</v>
      </c>
      <c r="B227" s="55" t="s">
        <v>46</v>
      </c>
      <c r="C227" s="120" t="s">
        <v>356</v>
      </c>
      <c r="D227" s="112">
        <v>123710.73</v>
      </c>
      <c r="E227" s="112">
        <v>123710.73</v>
      </c>
      <c r="F227" s="57" t="s">
        <v>32</v>
      </c>
      <c r="G227" s="58"/>
    </row>
    <row r="228" spans="1:7" x14ac:dyDescent="0.25">
      <c r="A228" s="54" t="s">
        <v>357</v>
      </c>
      <c r="B228" s="55" t="s">
        <v>46</v>
      </c>
      <c r="C228" s="120" t="s">
        <v>362</v>
      </c>
      <c r="D228" s="112">
        <f>D229+D235</f>
        <v>13600</v>
      </c>
      <c r="E228" s="112">
        <f>E229+E235</f>
        <v>13600</v>
      </c>
      <c r="F228" s="57" t="s">
        <v>32</v>
      </c>
      <c r="G228" s="58"/>
    </row>
    <row r="229" spans="1:7" ht="23.25" x14ac:dyDescent="0.25">
      <c r="A229" s="54" t="s">
        <v>358</v>
      </c>
      <c r="B229" s="55" t="s">
        <v>46</v>
      </c>
      <c r="C229" s="120" t="s">
        <v>363</v>
      </c>
      <c r="D229" s="112">
        <f t="shared" ref="D229:E233" si="40">D230</f>
        <v>11200</v>
      </c>
      <c r="E229" s="112">
        <f t="shared" si="40"/>
        <v>11200</v>
      </c>
      <c r="F229" s="57" t="s">
        <v>32</v>
      </c>
      <c r="G229" s="58"/>
    </row>
    <row r="230" spans="1:7" ht="23.25" x14ac:dyDescent="0.25">
      <c r="A230" s="54" t="s">
        <v>359</v>
      </c>
      <c r="B230" s="55" t="s">
        <v>46</v>
      </c>
      <c r="C230" s="120" t="s">
        <v>364</v>
      </c>
      <c r="D230" s="112">
        <f t="shared" si="40"/>
        <v>11200</v>
      </c>
      <c r="E230" s="112">
        <f t="shared" si="40"/>
        <v>11200</v>
      </c>
      <c r="F230" s="57" t="s">
        <v>32</v>
      </c>
      <c r="G230" s="58"/>
    </row>
    <row r="231" spans="1:7" ht="23.25" x14ac:dyDescent="0.25">
      <c r="A231" s="54" t="s">
        <v>142</v>
      </c>
      <c r="B231" s="55" t="s">
        <v>46</v>
      </c>
      <c r="C231" s="120" t="s">
        <v>365</v>
      </c>
      <c r="D231" s="112">
        <f t="shared" si="40"/>
        <v>11200</v>
      </c>
      <c r="E231" s="112">
        <f t="shared" si="40"/>
        <v>11200</v>
      </c>
      <c r="F231" s="57" t="s">
        <v>32</v>
      </c>
      <c r="G231" s="58"/>
    </row>
    <row r="232" spans="1:7" ht="23.25" x14ac:dyDescent="0.25">
      <c r="A232" s="54" t="s">
        <v>144</v>
      </c>
      <c r="B232" s="55" t="s">
        <v>46</v>
      </c>
      <c r="C232" s="120" t="s">
        <v>366</v>
      </c>
      <c r="D232" s="112">
        <f t="shared" si="40"/>
        <v>11200</v>
      </c>
      <c r="E232" s="112">
        <f t="shared" si="40"/>
        <v>11200</v>
      </c>
      <c r="F232" s="57" t="s">
        <v>32</v>
      </c>
      <c r="G232" s="58"/>
    </row>
    <row r="233" spans="1:7" x14ac:dyDescent="0.25">
      <c r="A233" s="54" t="s">
        <v>146</v>
      </c>
      <c r="B233" s="55" t="s">
        <v>46</v>
      </c>
      <c r="C233" s="120" t="s">
        <v>367</v>
      </c>
      <c r="D233" s="112">
        <f t="shared" si="40"/>
        <v>11200</v>
      </c>
      <c r="E233" s="112">
        <f t="shared" si="40"/>
        <v>11200</v>
      </c>
      <c r="F233" s="57" t="s">
        <v>32</v>
      </c>
      <c r="G233" s="58"/>
    </row>
    <row r="234" spans="1:7" x14ac:dyDescent="0.25">
      <c r="A234" s="54" t="s">
        <v>87</v>
      </c>
      <c r="B234" s="55" t="s">
        <v>46</v>
      </c>
      <c r="C234" s="120" t="s">
        <v>368</v>
      </c>
      <c r="D234" s="112">
        <v>11200</v>
      </c>
      <c r="E234" s="112">
        <v>11200</v>
      </c>
      <c r="F234" s="57" t="s">
        <v>32</v>
      </c>
      <c r="G234" s="58"/>
    </row>
    <row r="235" spans="1:7" x14ac:dyDescent="0.25">
      <c r="A235" s="54" t="s">
        <v>360</v>
      </c>
      <c r="B235" s="55" t="s">
        <v>46</v>
      </c>
      <c r="C235" s="120" t="s">
        <v>369</v>
      </c>
      <c r="D235" s="112">
        <f t="shared" ref="D235:E239" si="41">D236</f>
        <v>2400</v>
      </c>
      <c r="E235" s="112">
        <f t="shared" si="41"/>
        <v>2400</v>
      </c>
      <c r="F235" s="57" t="s">
        <v>32</v>
      </c>
      <c r="G235" s="58"/>
    </row>
    <row r="236" spans="1:7" ht="23.25" x14ac:dyDescent="0.25">
      <c r="A236" s="54" t="s">
        <v>361</v>
      </c>
      <c r="B236" s="55" t="s">
        <v>46</v>
      </c>
      <c r="C236" s="120" t="s">
        <v>556</v>
      </c>
      <c r="D236" s="112">
        <f t="shared" si="41"/>
        <v>2400</v>
      </c>
      <c r="E236" s="112">
        <f t="shared" si="41"/>
        <v>2400</v>
      </c>
      <c r="F236" s="57" t="s">
        <v>32</v>
      </c>
      <c r="G236" s="58"/>
    </row>
    <row r="237" spans="1:7" ht="23.25" x14ac:dyDescent="0.25">
      <c r="A237" s="54" t="s">
        <v>142</v>
      </c>
      <c r="B237" s="55" t="s">
        <v>46</v>
      </c>
      <c r="C237" s="120" t="s">
        <v>557</v>
      </c>
      <c r="D237" s="112">
        <f t="shared" si="41"/>
        <v>2400</v>
      </c>
      <c r="E237" s="112">
        <f t="shared" si="41"/>
        <v>2400</v>
      </c>
      <c r="F237" s="57" t="s">
        <v>32</v>
      </c>
      <c r="G237" s="58"/>
    </row>
    <row r="238" spans="1:7" ht="23.25" x14ac:dyDescent="0.25">
      <c r="A238" s="54" t="s">
        <v>144</v>
      </c>
      <c r="B238" s="55" t="s">
        <v>46</v>
      </c>
      <c r="C238" s="120" t="s">
        <v>558</v>
      </c>
      <c r="D238" s="112">
        <f t="shared" si="41"/>
        <v>2400</v>
      </c>
      <c r="E238" s="112">
        <f t="shared" si="41"/>
        <v>2400</v>
      </c>
      <c r="F238" s="57" t="s">
        <v>32</v>
      </c>
      <c r="G238" s="58"/>
    </row>
    <row r="239" spans="1:7" x14ac:dyDescent="0.25">
      <c r="A239" s="54" t="s">
        <v>146</v>
      </c>
      <c r="B239" s="55" t="s">
        <v>46</v>
      </c>
      <c r="C239" s="120" t="s">
        <v>559</v>
      </c>
      <c r="D239" s="112">
        <f t="shared" si="41"/>
        <v>2400</v>
      </c>
      <c r="E239" s="112">
        <f t="shared" si="41"/>
        <v>2400</v>
      </c>
      <c r="F239" s="57" t="s">
        <v>32</v>
      </c>
      <c r="G239" s="58"/>
    </row>
    <row r="240" spans="1:7" x14ac:dyDescent="0.25">
      <c r="A240" s="54" t="s">
        <v>89</v>
      </c>
      <c r="B240" s="55" t="s">
        <v>46</v>
      </c>
      <c r="C240" s="120" t="s">
        <v>560</v>
      </c>
      <c r="D240" s="112">
        <v>2400</v>
      </c>
      <c r="E240" s="112">
        <v>2400</v>
      </c>
      <c r="F240" s="57" t="s">
        <v>32</v>
      </c>
      <c r="G240" s="58"/>
    </row>
    <row r="241" spans="1:7" x14ac:dyDescent="0.25">
      <c r="A241" s="54" t="s">
        <v>370</v>
      </c>
      <c r="B241" s="55" t="s">
        <v>46</v>
      </c>
      <c r="C241" s="120" t="s">
        <v>382</v>
      </c>
      <c r="D241" s="112">
        <f>D242</f>
        <v>4371819.78</v>
      </c>
      <c r="E241" s="112">
        <f>E242</f>
        <v>4305639.3499999996</v>
      </c>
      <c r="F241" s="57">
        <f t="shared" ref="F241" si="42">D241-E241</f>
        <v>66180.430000000633</v>
      </c>
      <c r="G241" s="58"/>
    </row>
    <row r="242" spans="1:7" x14ac:dyDescent="0.25">
      <c r="A242" s="54" t="s">
        <v>371</v>
      </c>
      <c r="B242" s="55" t="s">
        <v>46</v>
      </c>
      <c r="C242" s="120" t="s">
        <v>383</v>
      </c>
      <c r="D242" s="112">
        <f>D243+D265+D272+D277+D282</f>
        <v>4371819.78</v>
      </c>
      <c r="E242" s="112">
        <f>E243+E265+E272+E277+E282</f>
        <v>4305639.3499999996</v>
      </c>
      <c r="F242" s="57">
        <f>D242-E242</f>
        <v>66180.430000000633</v>
      </c>
      <c r="G242" s="58"/>
    </row>
    <row r="243" spans="1:7" ht="23.25" x14ac:dyDescent="0.25">
      <c r="A243" s="54" t="s">
        <v>372</v>
      </c>
      <c r="B243" s="55" t="s">
        <v>46</v>
      </c>
      <c r="C243" s="120" t="s">
        <v>384</v>
      </c>
      <c r="D243" s="112">
        <f>D244+D248+D259+D262</f>
        <v>2332369.2799999998</v>
      </c>
      <c r="E243" s="112">
        <f>E244+E248+E259</f>
        <v>2282510.09</v>
      </c>
      <c r="F243" s="57">
        <f>D243-E243</f>
        <v>49859.189999999944</v>
      </c>
      <c r="G243" s="58"/>
    </row>
    <row r="244" spans="1:7" ht="45.75" x14ac:dyDescent="0.25">
      <c r="A244" s="54" t="s">
        <v>129</v>
      </c>
      <c r="B244" s="55" t="s">
        <v>46</v>
      </c>
      <c r="C244" s="120" t="s">
        <v>385</v>
      </c>
      <c r="D244" s="112">
        <f>D245</f>
        <v>1963364</v>
      </c>
      <c r="E244" s="112">
        <f>E245</f>
        <v>1963364</v>
      </c>
      <c r="F244" s="57" t="s">
        <v>32</v>
      </c>
      <c r="G244" s="58"/>
    </row>
    <row r="245" spans="1:7" x14ac:dyDescent="0.25">
      <c r="A245" s="54" t="s">
        <v>373</v>
      </c>
      <c r="B245" s="55" t="s">
        <v>46</v>
      </c>
      <c r="C245" s="120" t="s">
        <v>386</v>
      </c>
      <c r="D245" s="112">
        <f>D246+D247</f>
        <v>1963364</v>
      </c>
      <c r="E245" s="112">
        <f>E246+E247</f>
        <v>1963364</v>
      </c>
      <c r="F245" s="57" t="s">
        <v>32</v>
      </c>
      <c r="G245" s="58"/>
    </row>
    <row r="246" spans="1:7" x14ac:dyDescent="0.25">
      <c r="A246" s="54" t="s">
        <v>374</v>
      </c>
      <c r="B246" s="55" t="s">
        <v>46</v>
      </c>
      <c r="C246" s="120" t="s">
        <v>387</v>
      </c>
      <c r="D246" s="112">
        <v>1507960</v>
      </c>
      <c r="E246" s="112">
        <v>1507960</v>
      </c>
      <c r="F246" s="57" t="s">
        <v>32</v>
      </c>
      <c r="G246" s="58"/>
    </row>
    <row r="247" spans="1:7" ht="34.5" x14ac:dyDescent="0.25">
      <c r="A247" s="54" t="s">
        <v>375</v>
      </c>
      <c r="B247" s="55" t="s">
        <v>46</v>
      </c>
      <c r="C247" s="120" t="s">
        <v>388</v>
      </c>
      <c r="D247" s="112">
        <v>455404</v>
      </c>
      <c r="E247" s="112">
        <v>455404</v>
      </c>
      <c r="F247" s="57" t="s">
        <v>32</v>
      </c>
      <c r="G247" s="58"/>
    </row>
    <row r="248" spans="1:7" ht="23.25" x14ac:dyDescent="0.25">
      <c r="A248" s="54" t="s">
        <v>142</v>
      </c>
      <c r="B248" s="55" t="s">
        <v>46</v>
      </c>
      <c r="C248" s="120" t="s">
        <v>389</v>
      </c>
      <c r="D248" s="112">
        <f>D249</f>
        <v>331000</v>
      </c>
      <c r="E248" s="112">
        <f>E249</f>
        <v>282440.81</v>
      </c>
      <c r="F248" s="57">
        <f t="shared" ref="F248:F254" si="43">D248-E248</f>
        <v>48559.19</v>
      </c>
      <c r="G248" s="58"/>
    </row>
    <row r="249" spans="1:7" ht="23.25" x14ac:dyDescent="0.25">
      <c r="A249" s="54" t="s">
        <v>144</v>
      </c>
      <c r="B249" s="55" t="s">
        <v>46</v>
      </c>
      <c r="C249" s="120" t="s">
        <v>390</v>
      </c>
      <c r="D249" s="112">
        <f>D250+D257</f>
        <v>331000</v>
      </c>
      <c r="E249" s="112">
        <f>E250+E257</f>
        <v>282440.81</v>
      </c>
      <c r="F249" s="57">
        <f t="shared" si="43"/>
        <v>48559.19</v>
      </c>
      <c r="G249" s="58"/>
    </row>
    <row r="250" spans="1:7" x14ac:dyDescent="0.25">
      <c r="A250" s="54" t="s">
        <v>146</v>
      </c>
      <c r="B250" s="55" t="s">
        <v>46</v>
      </c>
      <c r="C250" s="120" t="s">
        <v>391</v>
      </c>
      <c r="D250" s="112">
        <f>D251+D252+D253+D254+D255+D256</f>
        <v>161000</v>
      </c>
      <c r="E250" s="112">
        <f>E251+E252+E253+E254+E255+E256</f>
        <v>147786.20000000001</v>
      </c>
      <c r="F250" s="57">
        <f t="shared" si="43"/>
        <v>13213.799999999988</v>
      </c>
      <c r="G250" s="58"/>
    </row>
    <row r="251" spans="1:7" x14ac:dyDescent="0.25">
      <c r="A251" s="54" t="s">
        <v>84</v>
      </c>
      <c r="B251" s="55" t="s">
        <v>46</v>
      </c>
      <c r="C251" s="120" t="s">
        <v>392</v>
      </c>
      <c r="D251" s="112">
        <v>18500</v>
      </c>
      <c r="E251" s="112">
        <v>17310.8</v>
      </c>
      <c r="F251" s="57">
        <f t="shared" si="43"/>
        <v>1189.2000000000007</v>
      </c>
      <c r="G251" s="58"/>
    </row>
    <row r="252" spans="1:7" x14ac:dyDescent="0.25">
      <c r="A252" s="54" t="s">
        <v>85</v>
      </c>
      <c r="B252" s="55" t="s">
        <v>46</v>
      </c>
      <c r="C252" s="120" t="s">
        <v>393</v>
      </c>
      <c r="D252" s="112">
        <v>12000</v>
      </c>
      <c r="E252" s="112">
        <v>11006.04</v>
      </c>
      <c r="F252" s="57">
        <f t="shared" si="43"/>
        <v>993.95999999999913</v>
      </c>
      <c r="G252" s="58"/>
    </row>
    <row r="253" spans="1:7" x14ac:dyDescent="0.25">
      <c r="A253" s="54" t="s">
        <v>86</v>
      </c>
      <c r="B253" s="55" t="s">
        <v>46</v>
      </c>
      <c r="C253" s="120" t="s">
        <v>394</v>
      </c>
      <c r="D253" s="112">
        <v>40000</v>
      </c>
      <c r="E253" s="112">
        <v>38270.76</v>
      </c>
      <c r="F253" s="57">
        <f t="shared" si="43"/>
        <v>1729.239999999998</v>
      </c>
      <c r="G253" s="58"/>
    </row>
    <row r="254" spans="1:7" x14ac:dyDescent="0.25">
      <c r="A254" s="54" t="s">
        <v>87</v>
      </c>
      <c r="B254" s="55" t="s">
        <v>46</v>
      </c>
      <c r="C254" s="120" t="s">
        <v>395</v>
      </c>
      <c r="D254" s="112">
        <v>58250</v>
      </c>
      <c r="E254" s="112">
        <v>48948.6</v>
      </c>
      <c r="F254" s="57">
        <f t="shared" si="43"/>
        <v>9301.4000000000015</v>
      </c>
      <c r="G254" s="58"/>
    </row>
    <row r="255" spans="1:7" x14ac:dyDescent="0.25">
      <c r="A255" s="54" t="s">
        <v>90</v>
      </c>
      <c r="B255" s="55" t="s">
        <v>46</v>
      </c>
      <c r="C255" s="120" t="s">
        <v>396</v>
      </c>
      <c r="D255" s="112">
        <v>26250</v>
      </c>
      <c r="E255" s="112">
        <v>26250</v>
      </c>
      <c r="F255" s="57" t="s">
        <v>32</v>
      </c>
      <c r="G255" s="58"/>
    </row>
    <row r="256" spans="1:7" x14ac:dyDescent="0.25">
      <c r="A256" s="54" t="s">
        <v>89</v>
      </c>
      <c r="B256" s="55" t="s">
        <v>46</v>
      </c>
      <c r="C256" s="120" t="s">
        <v>397</v>
      </c>
      <c r="D256" s="112">
        <v>6000</v>
      </c>
      <c r="E256" s="112">
        <v>6000</v>
      </c>
      <c r="F256" s="57" t="s">
        <v>32</v>
      </c>
      <c r="G256" s="58"/>
    </row>
    <row r="257" spans="1:7" x14ac:dyDescent="0.25">
      <c r="A257" s="54" t="s">
        <v>151</v>
      </c>
      <c r="B257" s="55" t="s">
        <v>46</v>
      </c>
      <c r="C257" s="120" t="s">
        <v>398</v>
      </c>
      <c r="D257" s="112">
        <f>D258</f>
        <v>170000</v>
      </c>
      <c r="E257" s="112">
        <f>E258</f>
        <v>134654.60999999999</v>
      </c>
      <c r="F257" s="57">
        <f>D257-E257</f>
        <v>35345.390000000014</v>
      </c>
      <c r="G257" s="58"/>
    </row>
    <row r="258" spans="1:7" x14ac:dyDescent="0.25">
      <c r="A258" s="54" t="s">
        <v>85</v>
      </c>
      <c r="B258" s="55" t="s">
        <v>46</v>
      </c>
      <c r="C258" s="120" t="s">
        <v>399</v>
      </c>
      <c r="D258" s="112">
        <v>170000</v>
      </c>
      <c r="E258" s="112">
        <v>134654.60999999999</v>
      </c>
      <c r="F258" s="57">
        <f>D258-E258</f>
        <v>35345.390000000014</v>
      </c>
      <c r="G258" s="58"/>
    </row>
    <row r="259" spans="1:7" x14ac:dyDescent="0.25">
      <c r="A259" s="54" t="s">
        <v>428</v>
      </c>
      <c r="B259" s="55" t="s">
        <v>46</v>
      </c>
      <c r="C259" s="120" t="s">
        <v>535</v>
      </c>
      <c r="D259" s="112">
        <f>D260</f>
        <v>36705.279999999999</v>
      </c>
      <c r="E259" s="112">
        <f>E260</f>
        <v>36705.279999999999</v>
      </c>
      <c r="F259" s="57" t="s">
        <v>32</v>
      </c>
      <c r="G259" s="58"/>
    </row>
    <row r="260" spans="1:7" ht="23.25" x14ac:dyDescent="0.25">
      <c r="A260" s="54" t="s">
        <v>429</v>
      </c>
      <c r="B260" s="55" t="s">
        <v>46</v>
      </c>
      <c r="C260" s="120" t="s">
        <v>536</v>
      </c>
      <c r="D260" s="112">
        <f>D261</f>
        <v>36705.279999999999</v>
      </c>
      <c r="E260" s="112">
        <f>E261</f>
        <v>36705.279999999999</v>
      </c>
      <c r="F260" s="57" t="s">
        <v>32</v>
      </c>
      <c r="G260" s="58"/>
    </row>
    <row r="261" spans="1:7" ht="23.25" x14ac:dyDescent="0.25">
      <c r="A261" s="54" t="s">
        <v>430</v>
      </c>
      <c r="B261" s="55" t="s">
        <v>46</v>
      </c>
      <c r="C261" s="120" t="s">
        <v>537</v>
      </c>
      <c r="D261" s="112">
        <v>36705.279999999999</v>
      </c>
      <c r="E261" s="112">
        <v>36705.279999999999</v>
      </c>
      <c r="F261" s="57" t="s">
        <v>32</v>
      </c>
      <c r="G261" s="58"/>
    </row>
    <row r="262" spans="1:7" x14ac:dyDescent="0.25">
      <c r="A262" s="54" t="s">
        <v>153</v>
      </c>
      <c r="B262" s="55" t="s">
        <v>46</v>
      </c>
      <c r="C262" s="120" t="s">
        <v>400</v>
      </c>
      <c r="D262" s="112">
        <f>D263</f>
        <v>1300</v>
      </c>
      <c r="E262" s="56" t="s">
        <v>32</v>
      </c>
      <c r="F262" s="57">
        <v>1300</v>
      </c>
      <c r="G262" s="58"/>
    </row>
    <row r="263" spans="1:7" x14ac:dyDescent="0.25">
      <c r="A263" s="54" t="s">
        <v>155</v>
      </c>
      <c r="B263" s="55" t="s">
        <v>46</v>
      </c>
      <c r="C263" s="120" t="s">
        <v>401</v>
      </c>
      <c r="D263" s="112">
        <f>D264</f>
        <v>1300</v>
      </c>
      <c r="E263" s="56" t="s">
        <v>32</v>
      </c>
      <c r="F263" s="57">
        <v>1300</v>
      </c>
      <c r="G263" s="58"/>
    </row>
    <row r="264" spans="1:7" x14ac:dyDescent="0.25">
      <c r="A264" s="54" t="s">
        <v>376</v>
      </c>
      <c r="B264" s="55" t="s">
        <v>46</v>
      </c>
      <c r="C264" s="120" t="s">
        <v>402</v>
      </c>
      <c r="D264" s="112">
        <v>1300</v>
      </c>
      <c r="E264" s="56" t="s">
        <v>32</v>
      </c>
      <c r="F264" s="57">
        <v>1300</v>
      </c>
      <c r="G264" s="58"/>
    </row>
    <row r="265" spans="1:7" ht="45.75" x14ac:dyDescent="0.25">
      <c r="A265" s="54" t="s">
        <v>377</v>
      </c>
      <c r="B265" s="55" t="s">
        <v>46</v>
      </c>
      <c r="C265" s="120" t="s">
        <v>403</v>
      </c>
      <c r="D265" s="112">
        <f>D266</f>
        <v>1891592.97</v>
      </c>
      <c r="E265" s="112">
        <f>E266</f>
        <v>1891592.97</v>
      </c>
      <c r="F265" s="57" t="s">
        <v>32</v>
      </c>
      <c r="G265" s="58"/>
    </row>
    <row r="266" spans="1:7" ht="45.75" x14ac:dyDescent="0.25">
      <c r="A266" s="54" t="s">
        <v>129</v>
      </c>
      <c r="B266" s="55" t="s">
        <v>46</v>
      </c>
      <c r="C266" s="120" t="s">
        <v>404</v>
      </c>
      <c r="D266" s="112">
        <f>D267</f>
        <v>1891592.97</v>
      </c>
      <c r="E266" s="112">
        <f>E267</f>
        <v>1891592.97</v>
      </c>
      <c r="F266" s="57" t="s">
        <v>32</v>
      </c>
      <c r="G266" s="58"/>
    </row>
    <row r="267" spans="1:7" x14ac:dyDescent="0.25">
      <c r="A267" s="54" t="s">
        <v>373</v>
      </c>
      <c r="B267" s="55" t="s">
        <v>46</v>
      </c>
      <c r="C267" s="120" t="s">
        <v>405</v>
      </c>
      <c r="D267" s="112">
        <f>D268+D270</f>
        <v>1891592.97</v>
      </c>
      <c r="E267" s="112">
        <f>E268+E270</f>
        <v>1891592.97</v>
      </c>
      <c r="F267" s="57" t="s">
        <v>32</v>
      </c>
      <c r="G267" s="58"/>
    </row>
    <row r="268" spans="1:7" x14ac:dyDescent="0.25">
      <c r="A268" s="54" t="s">
        <v>374</v>
      </c>
      <c r="B268" s="55" t="s">
        <v>46</v>
      </c>
      <c r="C268" s="120" t="s">
        <v>406</v>
      </c>
      <c r="D268" s="112">
        <f>D269</f>
        <v>1452836.38</v>
      </c>
      <c r="E268" s="112">
        <f>E269</f>
        <v>1452836.38</v>
      </c>
      <c r="F268" s="57" t="s">
        <v>32</v>
      </c>
      <c r="G268" s="58"/>
    </row>
    <row r="269" spans="1:7" ht="34.5" x14ac:dyDescent="0.25">
      <c r="A269" s="54" t="s">
        <v>378</v>
      </c>
      <c r="B269" s="55" t="s">
        <v>46</v>
      </c>
      <c r="C269" s="120" t="s">
        <v>407</v>
      </c>
      <c r="D269" s="112">
        <v>1452836.38</v>
      </c>
      <c r="E269" s="112">
        <v>1452836.38</v>
      </c>
      <c r="F269" s="57" t="s">
        <v>32</v>
      </c>
      <c r="G269" s="58"/>
    </row>
    <row r="270" spans="1:7" ht="34.5" x14ac:dyDescent="0.25">
      <c r="A270" s="54" t="s">
        <v>375</v>
      </c>
      <c r="B270" s="55" t="s">
        <v>46</v>
      </c>
      <c r="C270" s="120" t="s">
        <v>408</v>
      </c>
      <c r="D270" s="112">
        <f>D271</f>
        <v>438756.59</v>
      </c>
      <c r="E270" s="112">
        <f>E271</f>
        <v>438756.59</v>
      </c>
      <c r="F270" s="57" t="s">
        <v>32</v>
      </c>
      <c r="G270" s="58"/>
    </row>
    <row r="271" spans="1:7" ht="34.5" x14ac:dyDescent="0.25">
      <c r="A271" s="54" t="s">
        <v>378</v>
      </c>
      <c r="B271" s="55" t="s">
        <v>46</v>
      </c>
      <c r="C271" s="120" t="s">
        <v>409</v>
      </c>
      <c r="D271" s="112">
        <v>438756.59</v>
      </c>
      <c r="E271" s="112">
        <v>438756.59</v>
      </c>
      <c r="F271" s="57" t="s">
        <v>32</v>
      </c>
      <c r="G271" s="58"/>
    </row>
    <row r="272" spans="1:7" ht="45.75" x14ac:dyDescent="0.25">
      <c r="A272" s="54" t="s">
        <v>379</v>
      </c>
      <c r="B272" s="55" t="s">
        <v>46</v>
      </c>
      <c r="C272" s="120" t="s">
        <v>410</v>
      </c>
      <c r="D272" s="112">
        <f>D273</f>
        <v>99557.53</v>
      </c>
      <c r="E272" s="112">
        <f>E273</f>
        <v>99557.53</v>
      </c>
      <c r="F272" s="57" t="s">
        <v>32</v>
      </c>
      <c r="G272" s="58"/>
    </row>
    <row r="273" spans="1:7" ht="45.75" x14ac:dyDescent="0.25">
      <c r="A273" s="54" t="s">
        <v>129</v>
      </c>
      <c r="B273" s="55" t="s">
        <v>46</v>
      </c>
      <c r="C273" s="120" t="s">
        <v>411</v>
      </c>
      <c r="D273" s="112">
        <f>D274</f>
        <v>99557.53</v>
      </c>
      <c r="E273" s="112">
        <f>E274</f>
        <v>99557.53</v>
      </c>
      <c r="F273" s="57" t="s">
        <v>32</v>
      </c>
      <c r="G273" s="58"/>
    </row>
    <row r="274" spans="1:7" x14ac:dyDescent="0.25">
      <c r="A274" s="54" t="s">
        <v>380</v>
      </c>
      <c r="B274" s="55" t="s">
        <v>46</v>
      </c>
      <c r="C274" s="120" t="s">
        <v>412</v>
      </c>
      <c r="D274" s="112">
        <f>D275+D276</f>
        <v>99557.53</v>
      </c>
      <c r="E274" s="112">
        <f>E275+E276</f>
        <v>99557.53</v>
      </c>
      <c r="F274" s="57" t="s">
        <v>32</v>
      </c>
      <c r="G274" s="58"/>
    </row>
    <row r="275" spans="1:7" x14ac:dyDescent="0.25">
      <c r="A275" s="54" t="s">
        <v>374</v>
      </c>
      <c r="B275" s="55" t="s">
        <v>46</v>
      </c>
      <c r="C275" s="120" t="s">
        <v>413</v>
      </c>
      <c r="D275" s="112">
        <v>76465.08</v>
      </c>
      <c r="E275" s="112">
        <v>76465.08</v>
      </c>
      <c r="F275" s="57" t="s">
        <v>32</v>
      </c>
      <c r="G275" s="58"/>
    </row>
    <row r="276" spans="1:7" ht="34.5" x14ac:dyDescent="0.25">
      <c r="A276" s="54" t="s">
        <v>375</v>
      </c>
      <c r="B276" s="55" t="s">
        <v>46</v>
      </c>
      <c r="C276" s="120" t="s">
        <v>414</v>
      </c>
      <c r="D276" s="112">
        <v>23092.45</v>
      </c>
      <c r="E276" s="112">
        <v>23092.45</v>
      </c>
      <c r="F276" s="57" t="s">
        <v>32</v>
      </c>
      <c r="G276" s="58"/>
    </row>
    <row r="277" spans="1:7" x14ac:dyDescent="0.25">
      <c r="A277" s="54" t="s">
        <v>282</v>
      </c>
      <c r="B277" s="55" t="s">
        <v>46</v>
      </c>
      <c r="C277" s="120" t="s">
        <v>415</v>
      </c>
      <c r="D277" s="112">
        <f t="shared" ref="D277:E280" si="44">D278</f>
        <v>46300</v>
      </c>
      <c r="E277" s="112">
        <f t="shared" si="44"/>
        <v>29978.76</v>
      </c>
      <c r="F277" s="57">
        <f>D277-E277</f>
        <v>16321.240000000002</v>
      </c>
      <c r="G277" s="58"/>
    </row>
    <row r="278" spans="1:7" ht="23.25" x14ac:dyDescent="0.25">
      <c r="A278" s="54" t="s">
        <v>142</v>
      </c>
      <c r="B278" s="55" t="s">
        <v>46</v>
      </c>
      <c r="C278" s="120" t="s">
        <v>416</v>
      </c>
      <c r="D278" s="112">
        <f t="shared" si="44"/>
        <v>46300</v>
      </c>
      <c r="E278" s="112">
        <f t="shared" si="44"/>
        <v>29978.76</v>
      </c>
      <c r="F278" s="57">
        <f t="shared" ref="F278:F281" si="45">D278-E278</f>
        <v>16321.240000000002</v>
      </c>
      <c r="G278" s="58"/>
    </row>
    <row r="279" spans="1:7" ht="23.25" x14ac:dyDescent="0.25">
      <c r="A279" s="54" t="s">
        <v>144</v>
      </c>
      <c r="B279" s="55" t="s">
        <v>46</v>
      </c>
      <c r="C279" s="120" t="s">
        <v>417</v>
      </c>
      <c r="D279" s="112">
        <f t="shared" si="44"/>
        <v>46300</v>
      </c>
      <c r="E279" s="112">
        <f t="shared" si="44"/>
        <v>29978.76</v>
      </c>
      <c r="F279" s="57">
        <f t="shared" si="45"/>
        <v>16321.240000000002</v>
      </c>
      <c r="G279" s="58"/>
    </row>
    <row r="280" spans="1:7" x14ac:dyDescent="0.25">
      <c r="A280" s="54" t="s">
        <v>146</v>
      </c>
      <c r="B280" s="55" t="s">
        <v>46</v>
      </c>
      <c r="C280" s="120" t="s">
        <v>418</v>
      </c>
      <c r="D280" s="112">
        <f t="shared" si="44"/>
        <v>46300</v>
      </c>
      <c r="E280" s="112">
        <f t="shared" si="44"/>
        <v>29978.76</v>
      </c>
      <c r="F280" s="57">
        <f t="shared" si="45"/>
        <v>16321.240000000002</v>
      </c>
      <c r="G280" s="58"/>
    </row>
    <row r="281" spans="1:7" x14ac:dyDescent="0.25">
      <c r="A281" s="54" t="s">
        <v>86</v>
      </c>
      <c r="B281" s="55" t="s">
        <v>46</v>
      </c>
      <c r="C281" s="120" t="s">
        <v>419</v>
      </c>
      <c r="D281" s="112">
        <v>46300</v>
      </c>
      <c r="E281" s="112">
        <v>29978.76</v>
      </c>
      <c r="F281" s="57">
        <f t="shared" si="45"/>
        <v>16321.240000000002</v>
      </c>
      <c r="G281" s="58"/>
    </row>
    <row r="282" spans="1:7" ht="34.5" x14ac:dyDescent="0.25">
      <c r="A282" s="54" t="s">
        <v>381</v>
      </c>
      <c r="B282" s="55" t="s">
        <v>46</v>
      </c>
      <c r="C282" s="120" t="s">
        <v>420</v>
      </c>
      <c r="D282" s="112">
        <f t="shared" ref="D282:E285" si="46">D283</f>
        <v>2000</v>
      </c>
      <c r="E282" s="112">
        <f t="shared" si="46"/>
        <v>2000</v>
      </c>
      <c r="F282" s="57" t="s">
        <v>32</v>
      </c>
      <c r="G282" s="58"/>
    </row>
    <row r="283" spans="1:7" ht="23.25" x14ac:dyDescent="0.25">
      <c r="A283" s="54" t="s">
        <v>142</v>
      </c>
      <c r="B283" s="55" t="s">
        <v>46</v>
      </c>
      <c r="C283" s="120" t="s">
        <v>421</v>
      </c>
      <c r="D283" s="112">
        <f t="shared" si="46"/>
        <v>2000</v>
      </c>
      <c r="E283" s="112">
        <f t="shared" si="46"/>
        <v>2000</v>
      </c>
      <c r="F283" s="57" t="s">
        <v>32</v>
      </c>
      <c r="G283" s="58"/>
    </row>
    <row r="284" spans="1:7" ht="23.25" x14ac:dyDescent="0.25">
      <c r="A284" s="54" t="s">
        <v>144</v>
      </c>
      <c r="B284" s="55" t="s">
        <v>46</v>
      </c>
      <c r="C284" s="120" t="s">
        <v>422</v>
      </c>
      <c r="D284" s="112">
        <f t="shared" si="46"/>
        <v>2000</v>
      </c>
      <c r="E284" s="112">
        <f t="shared" si="46"/>
        <v>2000</v>
      </c>
      <c r="F284" s="57" t="s">
        <v>32</v>
      </c>
      <c r="G284" s="58"/>
    </row>
    <row r="285" spans="1:7" x14ac:dyDescent="0.25">
      <c r="A285" s="54" t="s">
        <v>146</v>
      </c>
      <c r="B285" s="55" t="s">
        <v>46</v>
      </c>
      <c r="C285" s="120" t="s">
        <v>423</v>
      </c>
      <c r="D285" s="112">
        <f t="shared" si="46"/>
        <v>2000</v>
      </c>
      <c r="E285" s="112">
        <f t="shared" si="46"/>
        <v>2000</v>
      </c>
      <c r="F285" s="57" t="s">
        <v>32</v>
      </c>
      <c r="G285" s="58"/>
    </row>
    <row r="286" spans="1:7" x14ac:dyDescent="0.25">
      <c r="A286" s="54" t="s">
        <v>89</v>
      </c>
      <c r="B286" s="55" t="s">
        <v>46</v>
      </c>
      <c r="C286" s="120" t="s">
        <v>424</v>
      </c>
      <c r="D286" s="112">
        <v>2000</v>
      </c>
      <c r="E286" s="112">
        <v>2000</v>
      </c>
      <c r="F286" s="57" t="s">
        <v>32</v>
      </c>
      <c r="G286" s="58"/>
    </row>
    <row r="287" spans="1:7" x14ac:dyDescent="0.25">
      <c r="A287" s="54" t="s">
        <v>425</v>
      </c>
      <c r="B287" s="55" t="s">
        <v>46</v>
      </c>
      <c r="C287" s="120" t="s">
        <v>431</v>
      </c>
      <c r="D287" s="112">
        <f t="shared" ref="D287:E291" si="47">D288</f>
        <v>36000</v>
      </c>
      <c r="E287" s="112">
        <f t="shared" si="47"/>
        <v>36000</v>
      </c>
      <c r="F287" s="57" t="s">
        <v>32</v>
      </c>
      <c r="G287" s="58"/>
    </row>
    <row r="288" spans="1:7" x14ac:dyDescent="0.25">
      <c r="A288" s="54" t="s">
        <v>426</v>
      </c>
      <c r="B288" s="55" t="s">
        <v>46</v>
      </c>
      <c r="C288" s="120" t="s">
        <v>432</v>
      </c>
      <c r="D288" s="112">
        <f t="shared" si="47"/>
        <v>36000</v>
      </c>
      <c r="E288" s="112">
        <f t="shared" si="47"/>
        <v>36000</v>
      </c>
      <c r="F288" s="57" t="s">
        <v>32</v>
      </c>
      <c r="G288" s="58"/>
    </row>
    <row r="289" spans="1:7" ht="23.25" x14ac:dyDescent="0.25">
      <c r="A289" s="54" t="s">
        <v>427</v>
      </c>
      <c r="B289" s="55" t="s">
        <v>46</v>
      </c>
      <c r="C289" s="120" t="s">
        <v>433</v>
      </c>
      <c r="D289" s="112">
        <f t="shared" si="47"/>
        <v>36000</v>
      </c>
      <c r="E289" s="112">
        <f t="shared" si="47"/>
        <v>36000</v>
      </c>
      <c r="F289" s="57" t="s">
        <v>32</v>
      </c>
      <c r="G289" s="58"/>
    </row>
    <row r="290" spans="1:7" x14ac:dyDescent="0.25">
      <c r="A290" s="54" t="s">
        <v>428</v>
      </c>
      <c r="B290" s="55" t="s">
        <v>46</v>
      </c>
      <c r="C290" s="120" t="s">
        <v>434</v>
      </c>
      <c r="D290" s="112">
        <f t="shared" si="47"/>
        <v>36000</v>
      </c>
      <c r="E290" s="112">
        <f t="shared" si="47"/>
        <v>36000</v>
      </c>
      <c r="F290" s="57" t="s">
        <v>32</v>
      </c>
      <c r="G290" s="58"/>
    </row>
    <row r="291" spans="1:7" ht="23.25" x14ac:dyDescent="0.25">
      <c r="A291" s="54" t="s">
        <v>429</v>
      </c>
      <c r="B291" s="55" t="s">
        <v>46</v>
      </c>
      <c r="C291" s="120" t="s">
        <v>435</v>
      </c>
      <c r="D291" s="112">
        <f t="shared" si="47"/>
        <v>36000</v>
      </c>
      <c r="E291" s="112">
        <f t="shared" si="47"/>
        <v>36000</v>
      </c>
      <c r="F291" s="57" t="s">
        <v>32</v>
      </c>
      <c r="G291" s="58"/>
    </row>
    <row r="292" spans="1:7" ht="24" thickBot="1" x14ac:dyDescent="0.3">
      <c r="A292" s="54" t="s">
        <v>430</v>
      </c>
      <c r="B292" s="55" t="s">
        <v>46</v>
      </c>
      <c r="C292" s="120" t="s">
        <v>436</v>
      </c>
      <c r="D292" s="112">
        <v>36000</v>
      </c>
      <c r="E292" s="112">
        <v>36000</v>
      </c>
      <c r="F292" s="57" t="s">
        <v>32</v>
      </c>
      <c r="G292" s="58"/>
    </row>
    <row r="293" spans="1:7" ht="24" customHeight="1" thickBot="1" x14ac:dyDescent="0.3">
      <c r="A293" s="59" t="s">
        <v>50</v>
      </c>
      <c r="B293" s="60" t="s">
        <v>51</v>
      </c>
      <c r="C293" s="61" t="s">
        <v>28</v>
      </c>
      <c r="D293" s="134">
        <v>-616235.35</v>
      </c>
      <c r="E293" s="134">
        <v>-303579.61</v>
      </c>
      <c r="F293" s="62" t="s">
        <v>28</v>
      </c>
      <c r="G293" s="63"/>
    </row>
    <row r="294" spans="1:7" ht="15" customHeight="1" x14ac:dyDescent="0.25">
      <c r="A294" s="64"/>
      <c r="B294" s="65"/>
      <c r="C294" s="65"/>
      <c r="D294" s="113"/>
      <c r="E294" s="65"/>
      <c r="F294" s="65"/>
      <c r="G294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scale="8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zoomScaleNormal="100" zoomScaleSheetLayoutView="100" workbookViewId="0">
      <selection activeCell="E25" sqref="E25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66"/>
      <c r="B1" s="67"/>
      <c r="C1" s="68"/>
      <c r="D1" s="18"/>
      <c r="E1" s="69"/>
      <c r="F1" s="45" t="s">
        <v>52</v>
      </c>
      <c r="G1" s="15"/>
    </row>
    <row r="2" spans="1:7" ht="14.1" customHeight="1" x14ac:dyDescent="0.25">
      <c r="A2" s="135" t="s">
        <v>53</v>
      </c>
      <c r="B2" s="136"/>
      <c r="C2" s="136"/>
      <c r="D2" s="136"/>
      <c r="E2" s="136"/>
      <c r="F2" s="136"/>
      <c r="G2" s="15"/>
    </row>
    <row r="3" spans="1:7" ht="12" customHeight="1" x14ac:dyDescent="0.25">
      <c r="A3" s="70"/>
      <c r="B3" s="71"/>
      <c r="C3" s="72"/>
      <c r="D3" s="73"/>
      <c r="E3" s="74"/>
      <c r="F3" s="75"/>
      <c r="G3" s="15"/>
    </row>
    <row r="4" spans="1:7" ht="13.5" customHeight="1" x14ac:dyDescent="0.25">
      <c r="A4" s="143" t="s">
        <v>17</v>
      </c>
      <c r="B4" s="143" t="s">
        <v>18</v>
      </c>
      <c r="C4" s="143" t="s">
        <v>54</v>
      </c>
      <c r="D4" s="143" t="s">
        <v>20</v>
      </c>
      <c r="E4" s="143" t="s">
        <v>21</v>
      </c>
      <c r="F4" s="143" t="s">
        <v>22</v>
      </c>
      <c r="G4" s="15"/>
    </row>
    <row r="5" spans="1:7" ht="12" customHeight="1" x14ac:dyDescent="0.25">
      <c r="A5" s="144"/>
      <c r="B5" s="144"/>
      <c r="C5" s="144"/>
      <c r="D5" s="144"/>
      <c r="E5" s="144"/>
      <c r="F5" s="144"/>
      <c r="G5" s="15"/>
    </row>
    <row r="6" spans="1:7" ht="12" customHeight="1" x14ac:dyDescent="0.25">
      <c r="A6" s="144"/>
      <c r="B6" s="144"/>
      <c r="C6" s="144"/>
      <c r="D6" s="144"/>
      <c r="E6" s="144"/>
      <c r="F6" s="144"/>
      <c r="G6" s="15"/>
    </row>
    <row r="7" spans="1:7" ht="11.25" customHeight="1" x14ac:dyDescent="0.25">
      <c r="A7" s="144"/>
      <c r="B7" s="144"/>
      <c r="C7" s="144"/>
      <c r="D7" s="144"/>
      <c r="E7" s="144"/>
      <c r="F7" s="144"/>
      <c r="G7" s="15"/>
    </row>
    <row r="8" spans="1:7" ht="10.5" customHeight="1" x14ac:dyDescent="0.25">
      <c r="A8" s="144"/>
      <c r="B8" s="144"/>
      <c r="C8" s="144"/>
      <c r="D8" s="144"/>
      <c r="E8" s="144"/>
      <c r="F8" s="144"/>
      <c r="G8" s="15"/>
    </row>
    <row r="9" spans="1:7" ht="12" customHeight="1" x14ac:dyDescent="0.25">
      <c r="A9" s="30">
        <v>1</v>
      </c>
      <c r="B9" s="31">
        <v>2</v>
      </c>
      <c r="C9" s="47">
        <v>3</v>
      </c>
      <c r="D9" s="48" t="s">
        <v>23</v>
      </c>
      <c r="E9" s="48" t="s">
        <v>24</v>
      </c>
      <c r="F9" s="48" t="s">
        <v>25</v>
      </c>
      <c r="G9" s="15"/>
    </row>
    <row r="10" spans="1:7" ht="18" customHeight="1" x14ac:dyDescent="0.25">
      <c r="A10" s="59" t="s">
        <v>55</v>
      </c>
      <c r="B10" s="76">
        <v>500</v>
      </c>
      <c r="C10" s="77" t="s">
        <v>28</v>
      </c>
      <c r="D10" s="36">
        <f>D15</f>
        <v>616235.34999999963</v>
      </c>
      <c r="E10" s="36">
        <f>E15</f>
        <v>303579.6099999994</v>
      </c>
      <c r="F10" s="51" t="s">
        <v>32</v>
      </c>
      <c r="G10" s="15"/>
    </row>
    <row r="11" spans="1:7" ht="12" customHeight="1" x14ac:dyDescent="0.25">
      <c r="A11" s="78" t="s">
        <v>29</v>
      </c>
      <c r="B11" s="79"/>
      <c r="C11" s="80"/>
      <c r="D11" s="81"/>
      <c r="E11" s="81"/>
      <c r="F11" s="82"/>
      <c r="G11" s="15"/>
    </row>
    <row r="12" spans="1:7" ht="18" customHeight="1" x14ac:dyDescent="0.25">
      <c r="A12" s="83" t="s">
        <v>56</v>
      </c>
      <c r="B12" s="79">
        <v>520</v>
      </c>
      <c r="C12" s="80" t="s">
        <v>28</v>
      </c>
      <c r="D12" s="84" t="s">
        <v>32</v>
      </c>
      <c r="E12" s="84" t="s">
        <v>32</v>
      </c>
      <c r="F12" s="85" t="s">
        <v>32</v>
      </c>
      <c r="G12" s="15"/>
    </row>
    <row r="13" spans="1:7" ht="14.1" customHeight="1" x14ac:dyDescent="0.25">
      <c r="A13" s="86" t="s">
        <v>58</v>
      </c>
      <c r="B13" s="79">
        <v>620</v>
      </c>
      <c r="C13" s="80" t="s">
        <v>28</v>
      </c>
      <c r="D13" s="84" t="s">
        <v>32</v>
      </c>
      <c r="E13" s="84" t="s">
        <v>32</v>
      </c>
      <c r="F13" s="85" t="s">
        <v>32</v>
      </c>
      <c r="G13" s="15"/>
    </row>
    <row r="14" spans="1:7" ht="12.95" customHeight="1" x14ac:dyDescent="0.25">
      <c r="A14" s="87" t="s">
        <v>57</v>
      </c>
      <c r="B14" s="79"/>
      <c r="C14" s="80"/>
      <c r="D14" s="81"/>
      <c r="E14" s="81"/>
      <c r="F14" s="82"/>
      <c r="G14" s="15"/>
    </row>
    <row r="15" spans="1:7" ht="14.1" customHeight="1" x14ac:dyDescent="0.25">
      <c r="A15" s="88" t="s">
        <v>59</v>
      </c>
      <c r="B15" s="79">
        <v>700</v>
      </c>
      <c r="C15" s="80"/>
      <c r="D15" s="84">
        <f>D16</f>
        <v>616235.34999999963</v>
      </c>
      <c r="E15" s="84">
        <f>E16</f>
        <v>303579.6099999994</v>
      </c>
      <c r="F15" s="85" t="s">
        <v>32</v>
      </c>
      <c r="G15" s="15"/>
    </row>
    <row r="16" spans="1:7" x14ac:dyDescent="0.25">
      <c r="A16" s="89" t="s">
        <v>60</v>
      </c>
      <c r="B16" s="79">
        <v>700</v>
      </c>
      <c r="C16" s="80" t="s">
        <v>61</v>
      </c>
      <c r="D16" s="84">
        <f>D17+D21</f>
        <v>616235.34999999963</v>
      </c>
      <c r="E16" s="84">
        <f>E17+E21</f>
        <v>303579.6099999994</v>
      </c>
      <c r="F16" s="85" t="s">
        <v>32</v>
      </c>
      <c r="G16" s="15"/>
    </row>
    <row r="17" spans="1:7" ht="14.1" customHeight="1" x14ac:dyDescent="0.25">
      <c r="A17" s="86" t="s">
        <v>62</v>
      </c>
      <c r="B17" s="79">
        <v>710</v>
      </c>
      <c r="C17" s="80"/>
      <c r="D17" s="84">
        <f t="shared" ref="D17:E19" si="0">D18</f>
        <v>-12532494.68</v>
      </c>
      <c r="E17" s="84">
        <f t="shared" si="0"/>
        <v>-12525309.32</v>
      </c>
      <c r="F17" s="90" t="s">
        <v>63</v>
      </c>
      <c r="G17" s="15"/>
    </row>
    <row r="18" spans="1:7" x14ac:dyDescent="0.25">
      <c r="A18" s="54" t="s">
        <v>64</v>
      </c>
      <c r="B18" s="79">
        <v>710</v>
      </c>
      <c r="C18" s="80" t="s">
        <v>91</v>
      </c>
      <c r="D18" s="84">
        <f t="shared" si="0"/>
        <v>-12532494.68</v>
      </c>
      <c r="E18" s="84">
        <f t="shared" si="0"/>
        <v>-12525309.32</v>
      </c>
      <c r="F18" s="90" t="s">
        <v>63</v>
      </c>
      <c r="G18" s="15"/>
    </row>
    <row r="19" spans="1:7" x14ac:dyDescent="0.25">
      <c r="A19" s="54" t="s">
        <v>65</v>
      </c>
      <c r="B19" s="79">
        <v>710</v>
      </c>
      <c r="C19" s="80" t="s">
        <v>92</v>
      </c>
      <c r="D19" s="84">
        <f t="shared" si="0"/>
        <v>-12532494.68</v>
      </c>
      <c r="E19" s="84">
        <f t="shared" si="0"/>
        <v>-12525309.32</v>
      </c>
      <c r="F19" s="90" t="s">
        <v>63</v>
      </c>
      <c r="G19" s="15"/>
    </row>
    <row r="20" spans="1:7" ht="23.25" x14ac:dyDescent="0.25">
      <c r="A20" s="54" t="s">
        <v>66</v>
      </c>
      <c r="B20" s="79">
        <v>710</v>
      </c>
      <c r="C20" s="80" t="s">
        <v>93</v>
      </c>
      <c r="D20" s="84">
        <v>-12532494.68</v>
      </c>
      <c r="E20" s="84">
        <v>-12525309.32</v>
      </c>
      <c r="F20" s="90" t="s">
        <v>63</v>
      </c>
      <c r="G20" s="15"/>
    </row>
    <row r="21" spans="1:7" ht="14.1" customHeight="1" x14ac:dyDescent="0.25">
      <c r="A21" s="86" t="s">
        <v>67</v>
      </c>
      <c r="B21" s="79">
        <v>720</v>
      </c>
      <c r="C21" s="80"/>
      <c r="D21" s="84">
        <f t="shared" ref="D21:E23" si="1">D22</f>
        <v>13148730.029999999</v>
      </c>
      <c r="E21" s="84">
        <f t="shared" si="1"/>
        <v>12828888.93</v>
      </c>
      <c r="F21" s="90" t="s">
        <v>63</v>
      </c>
      <c r="G21" s="15"/>
    </row>
    <row r="22" spans="1:7" x14ac:dyDescent="0.25">
      <c r="A22" s="54" t="s">
        <v>68</v>
      </c>
      <c r="B22" s="79">
        <v>720</v>
      </c>
      <c r="C22" s="91" t="s">
        <v>94</v>
      </c>
      <c r="D22" s="84">
        <f t="shared" si="1"/>
        <v>13148730.029999999</v>
      </c>
      <c r="E22" s="84">
        <f t="shared" si="1"/>
        <v>12828888.93</v>
      </c>
      <c r="F22" s="90" t="s">
        <v>63</v>
      </c>
      <c r="G22" s="15"/>
    </row>
    <row r="23" spans="1:7" x14ac:dyDescent="0.25">
      <c r="A23" s="54" t="s">
        <v>69</v>
      </c>
      <c r="B23" s="79">
        <v>720</v>
      </c>
      <c r="C23" s="91" t="s">
        <v>95</v>
      </c>
      <c r="D23" s="84">
        <f t="shared" si="1"/>
        <v>13148730.029999999</v>
      </c>
      <c r="E23" s="84">
        <f t="shared" si="1"/>
        <v>12828888.93</v>
      </c>
      <c r="F23" s="90" t="s">
        <v>63</v>
      </c>
      <c r="G23" s="15"/>
    </row>
    <row r="24" spans="1:7" ht="23.25" x14ac:dyDescent="0.25">
      <c r="A24" s="54" t="s">
        <v>70</v>
      </c>
      <c r="B24" s="79">
        <v>720</v>
      </c>
      <c r="C24" s="91" t="s">
        <v>96</v>
      </c>
      <c r="D24" s="84">
        <v>13148730.029999999</v>
      </c>
      <c r="E24" s="84">
        <v>12828888.93</v>
      </c>
      <c r="F24" s="90" t="s">
        <v>63</v>
      </c>
      <c r="G24" s="15"/>
    </row>
    <row r="25" spans="1:7" ht="10.5" customHeight="1" x14ac:dyDescent="0.25">
      <c r="A25" s="92"/>
      <c r="B25" s="93"/>
      <c r="C25" s="94"/>
      <c r="D25" s="95"/>
      <c r="E25" s="96"/>
      <c r="F25" s="96"/>
      <c r="G25" s="15"/>
    </row>
    <row r="26" spans="1:7" x14ac:dyDescent="0.25">
      <c r="A26" s="97"/>
      <c r="B26" s="98"/>
      <c r="C26" s="97"/>
      <c r="D26" s="11"/>
      <c r="E26" s="99"/>
      <c r="F26" s="99"/>
      <c r="G26" s="15"/>
    </row>
    <row r="27" spans="1:7" ht="20.100000000000001" customHeight="1" x14ac:dyDescent="0.25">
      <c r="A27" s="17" t="s">
        <v>71</v>
      </c>
      <c r="B27" s="100"/>
      <c r="C27" s="15"/>
      <c r="D27" s="151" t="s">
        <v>99</v>
      </c>
      <c r="E27" s="152"/>
      <c r="F27" s="15"/>
      <c r="G27" s="15"/>
    </row>
    <row r="28" spans="1:7" ht="9.9499999999999993" customHeight="1" x14ac:dyDescent="0.25">
      <c r="A28" s="101"/>
      <c r="B28" s="102" t="s">
        <v>72</v>
      </c>
      <c r="C28" s="15"/>
      <c r="D28" s="147" t="s">
        <v>73</v>
      </c>
      <c r="E28" s="148"/>
      <c r="F28" s="15"/>
      <c r="G28" s="15"/>
    </row>
    <row r="29" spans="1:7" ht="9.9499999999999993" customHeight="1" x14ac:dyDescent="0.25">
      <c r="A29" s="97"/>
      <c r="B29" s="103"/>
      <c r="C29" s="104"/>
      <c r="D29" s="99"/>
      <c r="E29" s="99"/>
      <c r="F29" s="99"/>
      <c r="G29" s="15"/>
    </row>
    <row r="30" spans="1:7" ht="10.5" customHeight="1" x14ac:dyDescent="0.25">
      <c r="A30" s="105"/>
      <c r="B30" s="106"/>
      <c r="C30" s="104"/>
      <c r="D30" s="68"/>
      <c r="E30" s="153"/>
      <c r="F30" s="154"/>
      <c r="G30" s="15"/>
    </row>
    <row r="31" spans="1:7" ht="17.25" customHeight="1" x14ac:dyDescent="0.25">
      <c r="A31" s="17" t="s">
        <v>75</v>
      </c>
      <c r="B31" s="108"/>
      <c r="C31" s="15"/>
      <c r="D31" s="151" t="s">
        <v>76</v>
      </c>
      <c r="E31" s="152"/>
      <c r="F31" s="107" t="s">
        <v>74</v>
      </c>
      <c r="G31" s="15"/>
    </row>
    <row r="32" spans="1:7" ht="12" customHeight="1" x14ac:dyDescent="0.25">
      <c r="A32" s="101"/>
      <c r="B32" s="102" t="s">
        <v>72</v>
      </c>
      <c r="C32" s="15"/>
      <c r="D32" s="147" t="s">
        <v>73</v>
      </c>
      <c r="E32" s="148"/>
      <c r="F32" s="107" t="s">
        <v>74</v>
      </c>
      <c r="G32" s="15"/>
    </row>
    <row r="33" spans="1:7" ht="17.100000000000001" customHeight="1" x14ac:dyDescent="0.25">
      <c r="A33" s="17"/>
      <c r="B33" s="17"/>
      <c r="C33" s="17"/>
      <c r="D33" s="104"/>
      <c r="E33" s="11"/>
      <c r="F33" s="11"/>
      <c r="G33" s="15"/>
    </row>
    <row r="34" spans="1:7" hidden="1" x14ac:dyDescent="0.25">
      <c r="A34" s="17"/>
      <c r="B34" s="17" t="s">
        <v>77</v>
      </c>
      <c r="C34" s="17"/>
      <c r="D34" s="104"/>
      <c r="E34" s="11"/>
      <c r="F34" s="15"/>
      <c r="G34" s="15"/>
    </row>
    <row r="35" spans="1:7" hidden="1" x14ac:dyDescent="0.25">
      <c r="A35" s="107" t="s">
        <v>71</v>
      </c>
      <c r="B35" s="17"/>
      <c r="C35" s="17"/>
      <c r="D35" s="151"/>
      <c r="E35" s="152"/>
      <c r="F35" s="107" t="s">
        <v>77</v>
      </c>
      <c r="G35" s="15"/>
    </row>
    <row r="36" spans="1:7" hidden="1" x14ac:dyDescent="0.25">
      <c r="A36" s="107" t="s">
        <v>78</v>
      </c>
      <c r="B36" s="102" t="s">
        <v>72</v>
      </c>
      <c r="C36" s="15"/>
      <c r="D36" s="147" t="s">
        <v>73</v>
      </c>
      <c r="E36" s="148"/>
      <c r="F36" s="107" t="s">
        <v>77</v>
      </c>
      <c r="G36" s="15"/>
    </row>
    <row r="37" spans="1:7" ht="17.100000000000001" customHeight="1" x14ac:dyDescent="0.25">
      <c r="A37" s="107"/>
      <c r="B37" s="101"/>
      <c r="C37" s="15"/>
      <c r="D37" s="101"/>
      <c r="E37" s="101"/>
      <c r="F37" s="107"/>
      <c r="G37" s="15"/>
    </row>
    <row r="38" spans="1:7" hidden="1" x14ac:dyDescent="0.25">
      <c r="A38" s="17"/>
      <c r="B38" s="17" t="s">
        <v>77</v>
      </c>
      <c r="C38" s="17"/>
      <c r="D38" s="104"/>
      <c r="E38" s="11"/>
      <c r="F38" s="107" t="s">
        <v>77</v>
      </c>
      <c r="G38" s="15"/>
    </row>
    <row r="39" spans="1:7" hidden="1" x14ac:dyDescent="0.25">
      <c r="A39" s="107" t="s">
        <v>75</v>
      </c>
      <c r="B39" s="17"/>
      <c r="C39" s="17"/>
      <c r="D39" s="151"/>
      <c r="E39" s="152"/>
      <c r="F39" s="107" t="s">
        <v>77</v>
      </c>
      <c r="G39" s="15"/>
    </row>
    <row r="40" spans="1:7" hidden="1" x14ac:dyDescent="0.25">
      <c r="A40" s="107" t="s">
        <v>78</v>
      </c>
      <c r="B40" s="102" t="s">
        <v>72</v>
      </c>
      <c r="C40" s="15"/>
      <c r="D40" s="147" t="s">
        <v>73</v>
      </c>
      <c r="E40" s="148"/>
      <c r="F40" s="107" t="s">
        <v>77</v>
      </c>
      <c r="G40" s="15"/>
    </row>
    <row r="41" spans="1:7" ht="17.100000000000001" customHeight="1" x14ac:dyDescent="0.25">
      <c r="A41" s="17"/>
      <c r="B41" s="17"/>
      <c r="C41" s="17"/>
      <c r="D41" s="104"/>
      <c r="E41" s="11"/>
      <c r="F41" s="11"/>
      <c r="G41" s="15"/>
    </row>
    <row r="42" spans="1:7" ht="17.100000000000001" customHeight="1" x14ac:dyDescent="0.25">
      <c r="A42" s="17" t="s">
        <v>79</v>
      </c>
      <c r="B42" s="97"/>
      <c r="C42" s="97"/>
      <c r="D42" s="104"/>
      <c r="E42" s="2"/>
      <c r="F42" s="2"/>
      <c r="G42" s="15"/>
    </row>
    <row r="43" spans="1:7" hidden="1" x14ac:dyDescent="0.25">
      <c r="A43" s="109" t="s">
        <v>77</v>
      </c>
      <c r="B43" s="109"/>
      <c r="C43" s="109"/>
      <c r="D43" s="109"/>
      <c r="E43" s="109"/>
      <c r="F43" s="109"/>
      <c r="G43" s="15"/>
    </row>
    <row r="44" spans="1:7" hidden="1" x14ac:dyDescent="0.25">
      <c r="A44" s="149" t="s">
        <v>77</v>
      </c>
      <c r="B44" s="150"/>
      <c r="C44" s="150"/>
      <c r="D44" s="150"/>
      <c r="E44" s="150"/>
      <c r="F44" s="150"/>
      <c r="G44" s="15"/>
    </row>
    <row r="45" spans="1:7" hidden="1" x14ac:dyDescent="0.25">
      <c r="A45" s="110" t="s">
        <v>77</v>
      </c>
      <c r="B45" s="110"/>
      <c r="C45" s="110"/>
      <c r="D45" s="110"/>
      <c r="E45" s="110"/>
      <c r="F45" s="110"/>
      <c r="G45" s="15"/>
    </row>
  </sheetData>
  <mergeCells count="17">
    <mergeCell ref="D27:E27"/>
    <mergeCell ref="D28:E28"/>
    <mergeCell ref="E30:F30"/>
    <mergeCell ref="A2:F2"/>
    <mergeCell ref="A4:A8"/>
    <mergeCell ref="B4:B8"/>
    <mergeCell ref="C4:C8"/>
    <mergeCell ref="D4:D8"/>
    <mergeCell ref="E4:E8"/>
    <mergeCell ref="F4:F8"/>
    <mergeCell ref="D40:E40"/>
    <mergeCell ref="A44:F44"/>
    <mergeCell ref="D31:E31"/>
    <mergeCell ref="D32:E32"/>
    <mergeCell ref="D35:E35"/>
    <mergeCell ref="D36:E36"/>
    <mergeCell ref="D39:E39"/>
  </mergeCells>
  <pageMargins left="0.70833330000000005" right="0.70833330000000005" top="0.74791660000000004" bottom="0.74791660000000004" header="0.3152778" footer="0.3152778"/>
  <pageSetup paperSize="9" scale="8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G&lt;/Code&gt;&#10;  &lt;DocLink&gt;2299&lt;/DocLink&gt;&#10;  &lt;DocName&gt;Отчет об исполнении бюджета (месячный)&lt;/DocName&gt;&#10;  &lt;VariantName&gt;SV_0503117M_2016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C5073D0-F796-4D12-9F6E-0ED8F70F76E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Tatiyana\Татьяна</dc:creator>
  <cp:lastModifiedBy>Татьяна</cp:lastModifiedBy>
  <cp:lastPrinted>2024-04-18T08:41:59Z</cp:lastPrinted>
  <dcterms:created xsi:type="dcterms:W3CDTF">2022-03-30T09:03:36Z</dcterms:created>
  <dcterms:modified xsi:type="dcterms:W3CDTF">2024-04-18T08:42:12Z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SV_0503117M_20160101_2.xlsx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20.2.0.13909826</vt:lpwstr>
  </property>
  <property fmtid="{D5CDD505-2E9C-101B-9397-08002B2CF9AE}" pid="6" name="Тип сервера">
    <vt:lpwstr>MSSQL</vt:lpwstr>
  </property>
  <property fmtid="{D5CDD505-2E9C-101B-9397-08002B2CF9AE}" pid="7" name="Сервер">
    <vt:lpwstr>TATIYANA\SQLEXPRESS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пользователь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