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210" firstSheet="1" activeTab="1"/>
  </bookViews>
  <sheets>
    <sheet name="Приложение 1.1" sheetId="1" r:id="rId1"/>
    <sheet name="Приложение 1.2" sheetId="8" r:id="rId2"/>
    <sheet name="Приложение 2" sheetId="2" r:id="rId3"/>
    <sheet name="Приложение 3" sheetId="6" r:id="rId4"/>
    <sheet name="Приложение 4" sheetId="3" r:id="rId5"/>
    <sheet name="Приложение 5" sheetId="7" r:id="rId6"/>
    <sheet name="Приложение 6" sheetId="4" r:id="rId7"/>
    <sheet name="Приложение 7" sheetId="5" r:id="rId8"/>
    <sheet name="Приложение 8" sheetId="9" r:id="rId9"/>
  </sheets>
  <calcPr calcId="144525"/>
</workbook>
</file>

<file path=xl/calcChain.xml><?xml version="1.0" encoding="utf-8"?>
<calcChain xmlns="http://schemas.openxmlformats.org/spreadsheetml/2006/main">
  <c r="E39" i="5" l="1"/>
  <c r="D39" i="5"/>
  <c r="C39" i="5"/>
  <c r="E37" i="5"/>
  <c r="D37" i="5"/>
  <c r="C37" i="5"/>
  <c r="E34" i="5"/>
  <c r="D34" i="5"/>
  <c r="C34" i="5"/>
  <c r="E31" i="5"/>
  <c r="D31" i="5"/>
  <c r="C31" i="5"/>
  <c r="E29" i="5"/>
  <c r="D29" i="5"/>
  <c r="C29" i="5"/>
  <c r="E27" i="5"/>
  <c r="D27" i="5"/>
  <c r="C27" i="5"/>
  <c r="E25" i="5"/>
  <c r="D25" i="5"/>
  <c r="C25" i="5"/>
  <c r="E18" i="5"/>
  <c r="E41" i="5" s="1"/>
  <c r="D18" i="5"/>
  <c r="D41" i="5" s="1"/>
  <c r="C18" i="5"/>
  <c r="C41" i="5" s="1"/>
  <c r="H38" i="4"/>
  <c r="H15" i="4"/>
  <c r="G15" i="4"/>
  <c r="G38" i="4" s="1"/>
  <c r="G58" i="7"/>
  <c r="G15" i="7"/>
  <c r="E60" i="3"/>
  <c r="E59" i="3" s="1"/>
  <c r="D60" i="3"/>
  <c r="D59" i="3"/>
  <c r="E57" i="3"/>
  <c r="E56" i="3" s="1"/>
  <c r="E55" i="3" s="1"/>
  <c r="D57" i="3"/>
  <c r="D56" i="3"/>
  <c r="D55" i="3" s="1"/>
  <c r="E53" i="3"/>
  <c r="D53" i="3"/>
  <c r="D52" i="3" s="1"/>
  <c r="D51" i="3" s="1"/>
  <c r="E52" i="3"/>
  <c r="E51" i="3" s="1"/>
  <c r="E47" i="3"/>
  <c r="D47" i="3"/>
  <c r="E45" i="3"/>
  <c r="D45" i="3"/>
  <c r="D44" i="3" s="1"/>
  <c r="D43" i="3" s="1"/>
  <c r="E44" i="3"/>
  <c r="E43" i="3" s="1"/>
  <c r="E41" i="3"/>
  <c r="E40" i="3" s="1"/>
  <c r="E39" i="3" s="1"/>
  <c r="D41" i="3"/>
  <c r="D40" i="3"/>
  <c r="D39" i="3" s="1"/>
  <c r="E37" i="3"/>
  <c r="D37" i="3"/>
  <c r="E35" i="3"/>
  <c r="E34" i="3" s="1"/>
  <c r="D35" i="3"/>
  <c r="D34" i="3"/>
  <c r="E32" i="3"/>
  <c r="E31" i="3" s="1"/>
  <c r="D32" i="3"/>
  <c r="D31" i="3"/>
  <c r="D30" i="3" s="1"/>
  <c r="E26" i="3"/>
  <c r="D26" i="3"/>
  <c r="D25" i="3" s="1"/>
  <c r="D24" i="3" s="1"/>
  <c r="E25" i="3"/>
  <c r="E24" i="3" s="1"/>
  <c r="E22" i="3"/>
  <c r="E21" i="3" s="1"/>
  <c r="E20" i="3" s="1"/>
  <c r="D22" i="3"/>
  <c r="D21" i="3"/>
  <c r="D20" i="3" s="1"/>
  <c r="E18" i="3"/>
  <c r="D18" i="3"/>
  <c r="D17" i="3" s="1"/>
  <c r="D16" i="3" s="1"/>
  <c r="E17" i="3"/>
  <c r="E16" i="3" s="1"/>
  <c r="D73" i="6"/>
  <c r="D72" i="6" s="1"/>
  <c r="D70" i="6"/>
  <c r="D69" i="6" s="1"/>
  <c r="D68" i="6" s="1"/>
  <c r="D66" i="6"/>
  <c r="D65" i="6"/>
  <c r="D64" i="6" s="1"/>
  <c r="D58" i="6"/>
  <c r="D57" i="6" s="1"/>
  <c r="D55" i="6"/>
  <c r="D53" i="6"/>
  <c r="D49" i="6"/>
  <c r="D47" i="6"/>
  <c r="D46" i="6"/>
  <c r="D45" i="6" s="1"/>
  <c r="D43" i="6"/>
  <c r="D42" i="6" s="1"/>
  <c r="D41" i="6" s="1"/>
  <c r="D39" i="6"/>
  <c r="D37" i="6"/>
  <c r="D36" i="6" s="1"/>
  <c r="D34" i="6"/>
  <c r="D33" i="6" s="1"/>
  <c r="D32" i="6" s="1"/>
  <c r="D28" i="6"/>
  <c r="D27" i="6"/>
  <c r="D26" i="6" s="1"/>
  <c r="D22" i="6"/>
  <c r="D21" i="6" s="1"/>
  <c r="D20" i="6" s="1"/>
  <c r="D18" i="6"/>
  <c r="D17" i="6"/>
  <c r="D16" i="6" s="1"/>
  <c r="E27" i="2"/>
  <c r="E26" i="2" s="1"/>
  <c r="E25" i="2" s="1"/>
  <c r="E24" i="2" s="1"/>
  <c r="D27" i="2"/>
  <c r="C27" i="2"/>
  <c r="C26" i="2" s="1"/>
  <c r="C25" i="2" s="1"/>
  <c r="C24" i="2" s="1"/>
  <c r="D26" i="2"/>
  <c r="D25" i="2" s="1"/>
  <c r="D24" i="2" s="1"/>
  <c r="E22" i="2"/>
  <c r="E21" i="2" s="1"/>
  <c r="E20" i="2" s="1"/>
  <c r="E19" i="2" s="1"/>
  <c r="E18" i="2" s="1"/>
  <c r="E17" i="2" s="1"/>
  <c r="D22" i="2"/>
  <c r="C22" i="2"/>
  <c r="C21" i="2" s="1"/>
  <c r="C20" i="2" s="1"/>
  <c r="C19" i="2" s="1"/>
  <c r="C18" i="2" s="1"/>
  <c r="C17" i="2" s="1"/>
  <c r="D21" i="2"/>
  <c r="D20" i="2" s="1"/>
  <c r="D19" i="2" s="1"/>
  <c r="D18" i="2" s="1"/>
  <c r="D17" i="2" s="1"/>
  <c r="D26" i="8"/>
  <c r="C26" i="8"/>
  <c r="C25" i="8" s="1"/>
  <c r="C24" i="8" s="1"/>
  <c r="B26" i="8"/>
  <c r="B25" i="8" s="1"/>
  <c r="B24" i="8" s="1"/>
  <c r="D25" i="8"/>
  <c r="D24" i="8" s="1"/>
  <c r="D22" i="8"/>
  <c r="C22" i="8"/>
  <c r="B22" i="8"/>
  <c r="D19" i="8"/>
  <c r="C19" i="8"/>
  <c r="C18" i="8" s="1"/>
  <c r="B19" i="8"/>
  <c r="B18" i="8" s="1"/>
  <c r="D18" i="8"/>
  <c r="D39" i="8" s="1"/>
  <c r="E29" i="1"/>
  <c r="D29" i="1"/>
  <c r="D28" i="1" s="1"/>
  <c r="D27" i="1" s="1"/>
  <c r="C29" i="1"/>
  <c r="E28" i="1"/>
  <c r="E27" i="1" s="1"/>
  <c r="C28" i="1"/>
  <c r="C27" i="1" s="1"/>
  <c r="E25" i="1"/>
  <c r="D25" i="1"/>
  <c r="C25" i="1"/>
  <c r="E22" i="1"/>
  <c r="D22" i="1"/>
  <c r="C22" i="1"/>
  <c r="E20" i="1"/>
  <c r="D20" i="1"/>
  <c r="C20" i="1"/>
  <c r="E18" i="1"/>
  <c r="D18" i="1"/>
  <c r="D17" i="1" s="1"/>
  <c r="D32" i="1" s="1"/>
  <c r="C18" i="1"/>
  <c r="E17" i="1"/>
  <c r="E32" i="1" s="1"/>
  <c r="C17" i="1"/>
  <c r="E30" i="3" l="1"/>
  <c r="D67" i="3"/>
  <c r="E67" i="3"/>
  <c r="D89" i="6"/>
  <c r="B39" i="8"/>
  <c r="C39" i="8"/>
  <c r="C32" i="1"/>
</calcChain>
</file>

<file path=xl/sharedStrings.xml><?xml version="1.0" encoding="utf-8"?>
<sst xmlns="http://schemas.openxmlformats.org/spreadsheetml/2006/main" count="946" uniqueCount="361">
  <si>
    <t>Приложение 2</t>
  </si>
  <si>
    <t>к решению Совета Холуйского</t>
  </si>
  <si>
    <t>сельского поселения</t>
  </si>
  <si>
    <t>"О бюджете Холуйского</t>
  </si>
  <si>
    <t>Код классификации доходов бюджетов Российской Федерации</t>
  </si>
  <si>
    <t>Наименование доходов</t>
  </si>
  <si>
    <t>Сумма (руб.)</t>
  </si>
  <si>
    <t>000 1 00 00000 00 0000 000</t>
  </si>
  <si>
    <t>НАЛОГОВЫЕ И НЕНАЛОГОВЫЕ ДОХОДЫ</t>
  </si>
  <si>
    <t>000 1 01 00000 00 0000 000</t>
  </si>
  <si>
    <t>000 1 01 02000 01 0000 110</t>
  </si>
  <si>
    <t>000 1 05 00000 00 0000 000</t>
  </si>
  <si>
    <t>000 1 05 03000 01 0000 110</t>
  </si>
  <si>
    <t>Единый сельскохозяйственный налог</t>
  </si>
  <si>
    <t>000 1 06 00000 00 0000 000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</si>
  <si>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</si>
  <si>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</si>
  <si>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</si>
  <si>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</si>
  <si>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000 1 11 00000 00 0000 000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</si>
  <si>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</si>
  <si>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</si>
  <si>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000 2 00 00000 00 0000 000</t>
  </si>
  <si>
    <t>000 2 02 00000 00 0000 000</t>
  </si>
  <si>
    <t>000 2 02 10000 00 0000 150</t>
  </si>
  <si>
    <t>Дотации бюджетам бюджетной системы Российской Федерации</t>
  </si>
  <si>
    <t>000 2 02 30000 00 0000 150</t>
  </si>
  <si>
    <t>000 2 02 40000 00 0000 150</t>
  </si>
  <si>
    <t>Иные межбюджетные трансферты</t>
  </si>
  <si>
    <r>
      <t xml:space="preserve">ВСЕГО ДОХОДОВ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</si>
  <si>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Приложение 1</t>
  </si>
  <si>
    <t>к таблице поправок</t>
  </si>
  <si>
    <t>Приложение 4</t>
  </si>
  <si>
    <t>"О бюджете Холуйского сельского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</si>
  <si>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</si>
  <si>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</si>
  <si>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000 01 00 00 00 00 0000 000</t>
  </si>
  <si>
    <t>000  01 05 00 00 00 0000 000</t>
  </si>
  <si>
    <t>000 01 05 00 00 00 0000 500</t>
  </si>
  <si>
    <t>000 01 05 02 00 00 0000 500</t>
  </si>
  <si>
    <t>000 01 05 02 01 00 0000 510</t>
  </si>
  <si>
    <t>000 01 05 02 01 10 0000 510</t>
  </si>
  <si>
    <t>809 01 05 02 01 10 0000 510</t>
  </si>
  <si>
    <t>000 01 05 00 00 00 0000 600</t>
  </si>
  <si>
    <t>000 01 05 02 00 00 0000 600</t>
  </si>
  <si>
    <t>000 01 05 02 01 00 0000 610</t>
  </si>
  <si>
    <t>000 01 05 02 01 10 0000 610</t>
  </si>
  <si>
    <t>809 01 05 02 01 10 0000 610</t>
  </si>
  <si>
    <t>Наименование</t>
  </si>
  <si>
    <t>Целевая статья</t>
  </si>
  <si>
    <t>Вид расходов</t>
  </si>
  <si>
    <t>Муниципальная программа Холуйского сельского поселения "Благоустройство"</t>
  </si>
  <si>
    <t>02 0 00 00000</t>
  </si>
  <si>
    <t>Подпрограмма "Благоустройство территории Холуйского сельского поселения"</t>
  </si>
  <si>
    <t>02 1 00 00000</t>
  </si>
  <si>
    <t>Основное мероприятие "Создание комфортных условий проживания и отдыха населения Холуйского сельского поселения"</t>
  </si>
  <si>
    <t>02 1 01 00000</t>
  </si>
  <si>
    <t>Организация уличного освещения (Закупка товаров, работ и услуг для обеспечения государственных (муниципальных) нужд)</t>
  </si>
  <si>
    <t>02 1 01 20060</t>
  </si>
  <si>
    <t>Озеленение (Закупка товаров, работ и услуг для обеспечения государственных (муниципальных) нужд)</t>
  </si>
  <si>
    <t>02 1 01 20070</t>
  </si>
  <si>
    <t>Муниципальная программа Холуйского сельского поселения "Развитие культуры"</t>
  </si>
  <si>
    <t>03 0 00 00000</t>
  </si>
  <si>
    <t>Подпрограмма "Организация культурного досуга населения"</t>
  </si>
  <si>
    <t>03 1 00 00000</t>
  </si>
  <si>
    <t>Основное мероприятие "Обеспечение жителей Холуйского сельского поселения услугами учреждений культуры"</t>
  </si>
  <si>
    <t>03 1 01 00000</t>
  </si>
  <si>
    <t>Организация досуга и обеспечение жителей поселения услугами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</si>
  <si>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03 1 01 00010</t>
  </si>
  <si>
    <t>Организация досуга и обеспечение жителей поселения услугами учреждений культуры (Закупка товаров, работ и услуг для обеспечения государственных (муниципальных) нужд)</t>
  </si>
  <si>
    <t>Организация досуга и обеспечение жителей поселения услугами учреждений культуры (Иные бюджетные ассигнования)</t>
  </si>
  <si>
    <t>Муниципальная программа Холуйского сельского поселения  "Безопасность"</t>
  </si>
  <si>
    <t>04 0 00 00000</t>
  </si>
  <si>
    <t>Подпрограмма "Профилактика правонарушений"</t>
  </si>
  <si>
    <t>04 1 00 00000</t>
  </si>
  <si>
    <t>Основное мероприятие "Повышение общественной безопасности"</t>
  </si>
  <si>
    <t>04 1 01 00000</t>
  </si>
  <si>
    <t>Мероприятия по профилактике правонарушений (Закупка товаров, работ и услуг для обеспечения государственных (муниципальных) нужд)</t>
  </si>
  <si>
    <t>04 1 01 20340</t>
  </si>
  <si>
    <t>Подпрограмма "Обеспечение безопасности населения и территории Холуйского сельского поселения"</t>
  </si>
  <si>
    <t>04 2 00 00000</t>
  </si>
  <si>
    <t>Основное мероприятие "Создание безопасных условий проживания населения на территории Холуйского сельского поселения"</t>
  </si>
  <si>
    <t>04 2 01 00000</t>
  </si>
  <si>
    <t>04 2 01 20130</t>
  </si>
  <si>
    <t>Основное мероприятие "Управление резервными средствами Холуйского сельского поселения"</t>
  </si>
  <si>
    <t>04 2 02 00000</t>
  </si>
  <si>
    <t>Резервный фонд Администрации Холуйского сельского поселения (Иные бюджетные ассигнования)</t>
  </si>
  <si>
    <t>04 2 02 20160</t>
  </si>
  <si>
    <t>05 0 00 00000</t>
  </si>
  <si>
    <t>Подпрограмма "Энергосбережение и повышение энергетической эффективности в муниципальных учреждениях"</t>
  </si>
  <si>
    <t>05 1 00 00000</t>
  </si>
  <si>
    <t>Основное мероприятие "Повышение энергетической эффективности учреждений Холуйского сельского поселения"</t>
  </si>
  <si>
    <t>05 1 01 00000</t>
  </si>
  <si>
    <t>Осуществление комплекса мер по внедрению энергосберегающих технологий в муниципальных учреждениях Холуйского сельского поселения (Закупка товаров, работ и услуг для обеспечения государственных (муниципальных) нужд)</t>
  </si>
  <si>
    <t>05 1 01 20180</t>
  </si>
  <si>
    <t>Муниципальная программа Холуйского сельского поселения "Совершенствование институтов местного самоуправления"</t>
  </si>
  <si>
    <t>06 0 00 00000</t>
  </si>
  <si>
    <t>Подпрограмма "Развитие муниципальной службы"</t>
  </si>
  <si>
    <t>06 1 00 00000</t>
  </si>
  <si>
    <t>Основное мероприятие "Обеспечение деятельности лиц, замещающих муниципальные должности"</t>
  </si>
  <si>
    <t>06 1 01 00000</t>
  </si>
  <si>
    <t>Обеспечение деятельности Главы Холуйского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</si>
  <si>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06 1 01 00040</t>
  </si>
  <si>
    <t>06 1 02 00000</t>
  </si>
  <si>
    <t>Обеспечение деятельности Администрации Холуйского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</si>
  <si>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06 1 02 00020</t>
  </si>
  <si>
    <t>Обеспечение деятельности Администрации Холуйского сельского поселения (Закупка товаров, работ и услуг для обеспечения государственных (муниципальных) нужд)</t>
  </si>
  <si>
    <t>Обеспечение деятельности Администрации Холуйского сельского поселения (Иные бюджетные ассигнования)</t>
  </si>
  <si>
    <t>08 0 00 00000</t>
  </si>
  <si>
    <t>08 1 00 00000</t>
  </si>
  <si>
    <t>08 1 01 00000</t>
  </si>
  <si>
    <t>08 1 01 20360</t>
  </si>
  <si>
    <t>Муниципальная программа Холуйского сельского поселения "Поддержка малого и среднего предпринимательства"</t>
  </si>
  <si>
    <t>09 0 00 00000</t>
  </si>
  <si>
    <t>Подпрограмма "Создание условий для развития малого и среднего предпринимательства"</t>
  </si>
  <si>
    <t>09 1 00 00000</t>
  </si>
  <si>
    <t>Основное мероприятие "Обеспечение благоприятных условий для развития малого и среднего предпринимательства"</t>
  </si>
  <si>
    <t>09 1 01 00000</t>
  </si>
  <si>
    <t>09 1 01 20370</t>
  </si>
  <si>
    <t>Непрограммные направления деятельности органов местного самоуправления Холуйского сельского поселения</t>
  </si>
  <si>
    <t>30 9 00 00000</t>
  </si>
  <si>
    <t>30 9 00 51180</t>
  </si>
  <si>
    <t>Организация дополнительного пенсионного обеспечения отдельных категорий граждан (Социальное обеспечение и иные выплаты населению)</t>
  </si>
  <si>
    <t>30 9 00 60001</t>
  </si>
  <si>
    <t>ВСЕГО</t>
  </si>
  <si>
    <t>Приложение 3</t>
  </si>
  <si>
    <t>Код главного распоря-дителя</t>
  </si>
  <si>
    <t>Раздел</t>
  </si>
  <si>
    <t>1</t>
  </si>
  <si>
    <t>2</t>
  </si>
  <si>
    <t>3</t>
  </si>
  <si>
    <t>4</t>
  </si>
  <si>
    <t>5</t>
  </si>
  <si>
    <t>6</t>
  </si>
  <si>
    <t>7</t>
  </si>
  <si>
    <t>Администрация Холуйского сельского поселения</t>
  </si>
  <si>
    <t>809</t>
  </si>
  <si>
    <t>00</t>
  </si>
  <si>
    <t>00 0 00 00000</t>
  </si>
  <si>
    <t>000</t>
  </si>
  <si>
    <t>01</t>
  </si>
  <si>
    <t>02</t>
  </si>
  <si>
    <t>100</t>
  </si>
  <si>
    <t>04</t>
  </si>
  <si>
    <t>200</t>
  </si>
  <si>
    <t>800</t>
  </si>
  <si>
    <t>05</t>
  </si>
  <si>
    <t>11</t>
  </si>
  <si>
    <t>13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</si>
  <si>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</si>
  <si>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Проведение конкурсов среди субъектов малого и среднего предпринимательства (Закупка товаров, работ и услуг для обеспечения государственных (муниципальных) нужд)</t>
  </si>
  <si>
    <t>03</t>
  </si>
  <si>
    <t>10</t>
  </si>
  <si>
    <t>07</t>
  </si>
  <si>
    <t>08</t>
  </si>
  <si>
    <t>300</t>
  </si>
  <si>
    <t>Всего</t>
  </si>
  <si>
    <t>сельского поселия</t>
  </si>
  <si>
    <t>Раздел, подраздел</t>
  </si>
  <si>
    <t>Сумма, руб.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</si>
  <si>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</si>
  <si>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</si>
  <si>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</si>
  <si>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</si>
  <si>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</si>
  <si>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</si>
  <si>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</si>
  <si>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</si>
  <si>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</si>
  <si>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</si>
  <si>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</si>
  <si>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</si>
  <si>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</si>
  <si>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</si>
  <si>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</si>
  <si>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</si>
  <si>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0500</t>
  </si>
  <si>
    <t>ЖИЛИЩНО-КОММУНАЛЬНОЕ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</si>
  <si>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</si>
  <si>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</si>
  <si>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</si>
  <si>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</si>
  <si>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</si>
  <si>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</si>
  <si>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</si>
  <si>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</si>
  <si>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</si>
  <si>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</si>
  <si>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</si>
  <si>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</si>
  <si>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</si>
  <si>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</si>
  <si>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СОЦИАЛЬНАЯ ПОЛИТИКА</t>
  </si>
  <si>
    <t>Пенсионное обеспечение</t>
  </si>
  <si>
    <t>ВСЕГО:</t>
  </si>
  <si>
    <t>Приложение 5</t>
  </si>
  <si>
    <t>Приложение 7</t>
  </si>
  <si>
    <t>8</t>
  </si>
  <si>
    <t>Приложение 6</t>
  </si>
  <si>
    <t>Муниципальная программа Холуйского сельского поселения "Дороги"</t>
  </si>
  <si>
    <t>01 0 00 00000</t>
  </si>
  <si>
    <t>Подпрограмма "Развитие автомобильных дорог Холуйского сельского поселения"</t>
  </si>
  <si>
    <t>01 1 00 00000</t>
  </si>
  <si>
    <t>01 1 01 00000</t>
  </si>
  <si>
    <t>Основное мероприятие "Развитие кадрового потенциала работников органов местного самоуправления Холуйского сельского поселения"</t>
  </si>
  <si>
    <t>06 1 03 00000</t>
  </si>
  <si>
    <t>Организация повышения квалификации, профессиональной переподготовки муниципальных служащих (Закупка товаров, работ и услуг для обеспечения государственных (муниципальных) нужд)</t>
  </si>
  <si>
    <t>06 1 03 20190</t>
  </si>
  <si>
    <t>Основное мероприятие "Обеспечение доступа к информации о деятельности органов местного самоуправления Холуйского сельского поселения"</t>
  </si>
  <si>
    <t>06 1 04 00000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</si>
  <si>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 (Закупка товаров, работ и услуг для обеспечения государственных (муниципальных) нужд)</t>
  </si>
  <si>
    <t>06 1 04 20300</t>
  </si>
  <si>
    <t>06 2 00 00000</t>
  </si>
  <si>
    <t>Основное мероприятие "Создание условий для организации работы органов местного самоуправления Холуйского сельского поселения"</t>
  </si>
  <si>
    <t>06 2 01 00000</t>
  </si>
  <si>
    <t>Техническое переоснащение (Закупка товаров, работ и услуг для обеспечения государственных (муниципальных) нужд)</t>
  </si>
  <si>
    <t>06 2 01 20210</t>
  </si>
  <si>
    <t>Приобретение и обновление программного обеспечения (Закупка товаров, работ и услуг для обеспечения государственных (муниципальных) нужд)</t>
  </si>
  <si>
    <t>06 2 01 20290</t>
  </si>
  <si>
    <t>Непрограммные направления деятельности органов местного самоуправления</t>
  </si>
  <si>
    <t>30 0 00 00000</t>
  </si>
  <si>
    <t>Исполнение передаваемых полномочий по организации в границах поселений водоснабжения населения (Закупка товаров, работ и услуг для обеспечения государственных (муниципальных) нужд)</t>
  </si>
  <si>
    <t>30 9 00 10010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</si>
  <si>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(Закупка товаров, работ и услуг для обеспечения государственных (муниципальных) нужд)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</si>
  <si>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</si>
  <si>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(Закупка товаров, работ и услуг для обеспечения государственных (муниципальных) нужд)</t>
  </si>
  <si>
    <t>30 9 00 10080</t>
  </si>
  <si>
    <t>Исполнение передаваемых полномочий по организации ритуальных услуг и содержанию мест захоронения (Закупка товаров, работ и услуг для обеспечения государственных (муниципальных) нужд)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</si>
  <si>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</si>
  <si>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 (Закупка товаров, работ и услуг для обеспечения государственных (муниципальных) нужд)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</si>
  <si>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</si>
  <si>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 (Закупка товаров, работ и услуг для обеспечения государственных (муниципальных) нужд)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</si>
  <si>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</si>
  <si>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(Закупка товаров, работ и услуг для обеспечения государственных (муниципальных) нужд)</t>
  </si>
  <si>
    <t>30 9 00 10120</t>
  </si>
  <si>
    <t>Исполнение передаваемых полномочий по осуществлению мер по противодействию коррупции в границах поселения (Закупка товаров, работ и услуг для обеспечения государственных (муниципальных) нужд)</t>
  </si>
  <si>
    <t>30 9 00 10130</t>
  </si>
  <si>
    <t>Исполнение передаваемых полномочий по содержанию и ремонту нецентрализованных источников водоснабжения (Закупка товаров, работ и услуг для обеспечения государственных (муниципальных) нужд)</t>
  </si>
  <si>
    <t>30 9 00 10160</t>
  </si>
  <si>
    <t>Исполнение передаваемых полномочий по организации в границах поселений ритуальных услуг и содержанию мест захоронения (Закупка товаров, работ и услуг для обеспечения государственных (муниципальных) нужд)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</si>
  <si>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 (Межбюджетные трансферты)</t>
  </si>
  <si>
    <t>30 9 00 10290</t>
  </si>
  <si>
    <t>Сумма                             (руб.)</t>
  </si>
  <si>
    <t>06</t>
  </si>
  <si>
    <t>500</t>
  </si>
  <si>
    <t>09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</si>
  <si>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</si>
  <si>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</si>
  <si>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</si>
  <si>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</si>
  <si>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</si>
  <si>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</si>
  <si>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</si>
  <si>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Таблица 1</t>
  </si>
  <si>
    <t>Таблица 2</t>
  </si>
  <si>
    <t>Наименование безвозмездных поступлений</t>
  </si>
  <si>
    <t>Межбюджетные трансферты, поступающие из областного бюджета</t>
  </si>
  <si>
    <t>Дотации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</si>
  <si>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</si>
  <si>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в том числе:</t>
  </si>
  <si>
    <t>Субвенции</t>
  </si>
  <si>
    <t>Межбюджетные трансферты, поступающие из бюджета Южского муниципального района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</si>
  <si>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</si>
  <si>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по организации в границах поселений водоснабжения населения</t>
  </si>
  <si>
    <t>по содержанию и ремонту нецентрализованных источников водоснабжения</t>
  </si>
  <si>
    <t>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</si>
  <si>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по организации ритуальных услуг и содержанию мест захоронения</t>
  </si>
  <si>
    <t>по осуществлению мероприятий по обеспечению безопасности людей на водных объектах, охране их жизни и здоровья</t>
  </si>
  <si>
    <t>по осуществлению в пределах, установленных водным законодательством Российской Федерации, полномочий собственника водных объектов, информированию населения об ограничениях их использования</t>
  </si>
  <si>
    <t>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</si>
  <si>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по осуществлению мер по противодействию коррупции в границах поселения</t>
  </si>
  <si>
    <t xml:space="preserve">ВСЕГО: </t>
  </si>
  <si>
    <t>Приложение № 8</t>
  </si>
  <si>
    <t>2025 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</si>
  <si>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 городских округов</t>
  </si>
  <si>
    <t>Основное мероприятие "Содержание и ремонт автомобильных дорог общего пользования местного значения Холуйского сельского поселения"</t>
  </si>
  <si>
    <t>02 1 01 20110</t>
  </si>
  <si>
    <t>Обеспечение эксплуатации транспортных средств, закрепленных за органами местного самоуправления (Закупка товаров, работ и услуг для обеспечения государственных (муниципальных) нужд)</t>
  </si>
  <si>
    <t>06 2 01 20420</t>
  </si>
  <si>
    <t>Обеспечение эксплуатации транспортных средств, закрепленных за органами местного самоуправления (Иные бюджетные ассигнования)</t>
  </si>
  <si>
    <t>2026 год</t>
  </si>
  <si>
    <t>по организации в границах поселений ритуальных услуг и содержание мест захоронения</t>
  </si>
  <si>
    <t>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</si>
  <si>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Подпрограмма "Укрепление материально-технической базы органов местного самоуправления Холуйского сельского поселения"</t>
  </si>
  <si>
    <t>30 9 00 10210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</si>
  <si>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</si>
  <si>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сельского поселения на 2025 год</t>
  </si>
  <si>
    <t>и на плановый период 2026 и 2027 годов"</t>
  </si>
  <si>
    <t>от ____________ года  № ___</t>
  </si>
  <si>
    <t xml:space="preserve">Доходы  бюджета Холуйского сельского поселения по группам, подгруппам и статьям классификации доходов бюджетов на 2025 год и на плановый период 2026 и 2027 годов 
</t>
  </si>
  <si>
    <t>2027 год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</si>
  <si>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</si>
  <si>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</si>
  <si>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</si>
  <si>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</si>
  <si>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</si>
  <si>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</si>
  <si>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</si>
  <si>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бюджетной системы Российской Федерации</t>
  </si>
  <si>
    <t>от ________________  № ____</t>
  </si>
  <si>
    <t>Безвозмездные поступления в бюджет Холуйского сельского поселения в 2025 году и плановом периоде 2026 и 2027 годов</t>
  </si>
  <si>
    <t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</t>
  </si>
  <si>
    <t xml:space="preserve">по обеспечению дорожной деятельности и ремонта автомобильных дорог местного значения в границах населенных пкнктов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 </t>
  </si>
  <si>
    <t>поселения на 2025 год и на плановый</t>
  </si>
  <si>
    <t>период 2026 и 2027 годов</t>
  </si>
  <si>
    <t>от_____________  № ____</t>
  </si>
  <si>
    <t>Источники внутреннего финансирования дефицита бюджета Холуйского сельского поселения на 2025 год и на плановый период 2026 и 2027 годов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</si>
  <si>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</si>
  <si>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</si>
  <si>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</si>
  <si>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</si>
  <si>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</si>
  <si>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</si>
  <si>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</si>
  <si>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</si>
  <si>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</si>
  <si>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</si>
  <si>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поселения на 2025 год и плановый</t>
  </si>
  <si>
    <t>период 2026 и 2027 годов"</t>
  </si>
  <si>
    <t>от _______________  № ___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</si>
  <si>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 (Закупка товаров, работ и услуг для обеспечения государственных (муниципальных) нужд)</t>
  </si>
  <si>
    <t>01 1 01 9Д010</t>
  </si>
  <si>
    <t>Прочие мероприятия по благоустройству (Закупка товаров, работ и услуг для обеспечения государственных (муниципальных) нужд)</t>
  </si>
  <si>
    <t>Муниципальная программа Холуйского сельского поселения "Энергоэффективность и энергосбережение"</t>
  </si>
  <si>
    <t>Основное мероприятие "Обеспечение деятельности исполнительно-распорядительных органов местного самоуправления Холуйского сельского поселения"</t>
  </si>
  <si>
    <t>Обеспечение эксплуатации недвижимого муниципального имущества Холуйского сельского поселения (Закупка товаров, работ и услуг для обеспечения государственных (муниципальных) нужд)</t>
  </si>
  <si>
    <t>06 2 01 20410</t>
  </si>
  <si>
    <t>Муниципальная программа Холуйского сельского поселения "Гражданско-патриотическое воспитание несовершеннолетних и молодежи"</t>
  </si>
  <si>
    <t>Подпрограмма "Гражданско-патриотическое воспитание несовершеннолетних и молодежи Холуйского сельского поселения"</t>
  </si>
  <si>
    <t>Основное мероприятие "Повышение уровня гражданско-патриотического воспитания несовершеннолетних и молодежи"</t>
  </si>
  <si>
    <t>Осуществление мероприятий по гражданско-патриотическому воспитанию несовершеннолетних и молодежи (Закупка товаров, работ и услуг для обеспечения государственных (муниципальных) нужд)</t>
  </si>
  <si>
    <t>Осуществление первичного воинского учета органами местного самоуправления поселений и городских округов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</si>
  <si>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</si>
  <si>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Обеспечение проведения муниципальных выборов (Иные бюджетные ассигнования)</t>
  </si>
  <si>
    <t>30 9 00 90001</t>
  </si>
  <si>
    <t>от_____________  № _____</t>
  </si>
  <si>
    <t>Ведомственная структура расходов бюджета Холуйского сельского поселения на 2025 год</t>
  </si>
  <si>
    <t>от ____________  № ___</t>
  </si>
  <si>
    <t>Распределение бюджетных ассигнований  бюджета Холуйского сельского поселения
по разделам и подразделам классификации расходов бюджетов на 2025 год
 и на плановый период 2026 и 2027 годов</t>
  </si>
  <si>
    <t>0107</t>
  </si>
  <si>
    <t>Обеспечение проведения выборов и референдумов</t>
  </si>
  <si>
    <t>Приложение 9</t>
  </si>
  <si>
    <t>Программа муниципальных внутренних заимствований Холуйского сельского поселения на 2025 год и на плановый период 2026 и 2027 годов</t>
  </si>
  <si>
    <t>Вид долгового обязательства</t>
  </si>
  <si>
    <t>Бюджетные кредиты из других бюджетов бюджетной системы Российской Федерации</t>
  </si>
  <si>
    <t>Привлечение, в том числе:</t>
  </si>
  <si>
    <t>- на пополнение остатка средств на едином счете бюджета Холуйского сельского поселения (предельные сроки погашения)</t>
  </si>
  <si>
    <t>- на финансовое обеспечение реализации инфраструктурных проектов (предельные сроки погашения)</t>
  </si>
  <si>
    <t>Погашение, в том числе:</t>
  </si>
  <si>
    <t>- на пополнение остатка средств на едином счете бюджета Холуйского сельского поселения</t>
  </si>
  <si>
    <t>- для частичного покрытия дефицита бюджета Холуйского сельского поселения</t>
  </si>
  <si>
    <t>- на погашение долговых обязательств (бюджетные кредиты на пополнение остатков средств на счетах бюджета Холуйского сельского поселения)</t>
  </si>
  <si>
    <t>- на финансовое обеспечение реализации инфраструктурных проектов</t>
  </si>
  <si>
    <t>- для погашения долговых обязательств  Холуйского сельского поселения в виде обязательств по муниципальным ценным бумагам Холуйского сельского поселения и кредитам, получкнным Холуйским сельским поселением от кредитных организаций, иностранных банков и международных финансовых организаций</t>
  </si>
  <si>
    <t>- для строительства,реконструкции, капитального ремонта, ремонта и содержания автомобильных дорог общего пользования (за исключением автомобильных дорог федерального, регионального и районного значения)</t>
  </si>
  <si>
    <t>- специальные казначейские кредиты</t>
  </si>
  <si>
    <t>Приложение 8</t>
  </si>
  <si>
    <t>Распределение бюджетных ассигнований бюджета Холуйского сельского поселения по целевым статьям (муниципальным программам Холуйского сельского поселения и не включенным в муниципальные программы Холуйского сельского поселения направлениям деятельности органов местного самоуправления Холуйского сельского поселения), группам видов расходов классификации расходов бюджетов на 2025 год</t>
  </si>
  <si>
    <t>Распределение бюджетных ассигнований бюджета Холуйского сельского поселения по целевым статьям (муниципальным программам Холуйского сельского поселения и не включенным в муниципальные программы Холуйского сельского поселения направлениям деятельности органов местного самоуправления Холуйского сельского поселения), группам видов расходов классификации расходов бюджетов на 2026 и 2027 годы</t>
  </si>
  <si>
    <t>Подраздел</t>
  </si>
  <si>
    <t>Ведомственная структура расходов бюджета Холуйского сельского поселения на 2026 и 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</si>
</sst>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/>
    <xf numFmtId="49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justify" vertical="top" wrapText="1"/>
    </xf>
    <xf numFmtId="0" fontId="2" fillId="0" borderId="0" xfId="0" applyFont="1"/>
    <xf numFmtId="49" fontId="2" fillId="0" borderId="1" xfId="0" applyNumberFormat="1" applyFont="1" applyBorder="1" applyAlignment="1">
      <alignment horizontal="justify" vertical="top" wrapText="1"/>
    </xf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2" fillId="4" borderId="1" xfId="0" applyNumberFormat="1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top" wrapText="1"/>
    </xf>
    <xf numFmtId="0" fontId="2" fillId="4" borderId="1" xfId="0" applyFont="1" applyFill="1" applyBorder="1"/>
    <xf numFmtId="0" fontId="1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justify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2" fillId="5" borderId="1" xfId="0" applyFont="1" applyFill="1" applyBorder="1" applyAlignment="1">
      <alignment vertical="center"/>
    </xf>
    <xf numFmtId="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49" fontId="0" fillId="0" borderId="0" xfId="0" applyNumberFormat="1"/>
    <xf numFmtId="49" fontId="4" fillId="0" borderId="0" xfId="0" applyNumberFormat="1" applyFont="1" applyAlignment="1">
      <alignment horizontal="right" vertical="center"/>
    </xf>
    <xf numFmtId="0" fontId="10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/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4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/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justify" vertical="center" wrapText="1"/>
    </xf>
    <xf numFmtId="49" fontId="1" fillId="3" borderId="1" xfId="0" applyNumberFormat="1" applyFont="1" applyFill="1" applyBorder="1" applyAlignment="1">
      <alignment horizontal="justify" vertical="top" wrapText="1"/>
    </xf>
    <xf numFmtId="2" fontId="1" fillId="3" borderId="1" xfId="0" applyNumberFormat="1" applyFont="1" applyFill="1" applyBorder="1" applyAlignment="1">
      <alignment horizontal="justify" vertical="top" wrapText="1"/>
    </xf>
    <xf numFmtId="2" fontId="2" fillId="3" borderId="1" xfId="0" applyNumberFormat="1" applyFont="1" applyFill="1" applyBorder="1" applyAlignment="1">
      <alignment horizontal="justify" vertical="top" wrapText="1"/>
    </xf>
    <xf numFmtId="0" fontId="16" fillId="0" borderId="0" xfId="0" applyFont="1"/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 applyFill="1" applyBorder="1"/>
    <xf numFmtId="16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/>
    </xf>
    <xf numFmtId="49" fontId="3" fillId="0" borderId="9" xfId="0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7" fillId="0" borderId="0" xfId="0" applyFont="1"/>
    <xf numFmtId="49" fontId="2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top" wrapText="1"/>
    </xf>
    <xf numFmtId="49" fontId="4" fillId="0" borderId="1" xfId="0" applyNumberFormat="1" applyFont="1" applyBorder="1" applyAlignment="1">
      <alignment horizontal="justify" vertical="top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2" fillId="3" borderId="0" xfId="0" applyNumberFormat="1" applyFont="1" applyFill="1" applyBorder="1" applyAlignment="1">
      <alignment horizontal="center" vertical="top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28" workbookViewId="0">
      <selection activeCell="D29" sqref="D29"/>
    </sheetView>
  </sheetViews>
  <sheetFormatPr defaultRowHeight="18.75" x14ac:dyDescent="0.3"/>
  <cols>
    <col min="1" max="1" width="34.85546875" style="1" customWidth="1"/>
    <col min="2" max="2" width="46.140625" style="2" customWidth="1"/>
    <col min="3" max="3" width="17.28515625" style="2" customWidth="1"/>
    <col min="4" max="4" width="16.42578125" style="2" customWidth="1"/>
    <col min="5" max="5" width="16.7109375" style="2" customWidth="1"/>
    <col min="6" max="6" width="9.140625" style="3"/>
    <col min="7" max="7" width="0.140625" style="2" hidden="1" customWidth="1"/>
    <col min="8" max="9" width="12" style="2" hidden="1" customWidth="1"/>
    <col min="10" max="258" width="9.140625" style="2"/>
    <col min="259" max="259" width="35.140625" style="2" customWidth="1"/>
    <col min="260" max="260" width="48.42578125" style="2" customWidth="1"/>
    <col min="261" max="261" width="19.42578125" style="2" customWidth="1"/>
    <col min="262" max="262" width="9.140625" style="2"/>
    <col min="263" max="265" width="0" style="2" hidden="1" customWidth="1"/>
    <col min="266" max="514" width="9.140625" style="2"/>
    <col min="515" max="515" width="35.140625" style="2" customWidth="1"/>
    <col min="516" max="516" width="48.42578125" style="2" customWidth="1"/>
    <col min="517" max="517" width="19.42578125" style="2" customWidth="1"/>
    <col min="518" max="518" width="9.140625" style="2"/>
    <col min="519" max="521" width="0" style="2" hidden="1" customWidth="1"/>
    <col min="522" max="770" width="9.140625" style="2"/>
    <col min="771" max="771" width="35.140625" style="2" customWidth="1"/>
    <col min="772" max="772" width="48.42578125" style="2" customWidth="1"/>
    <col min="773" max="773" width="19.42578125" style="2" customWidth="1"/>
    <col min="774" max="774" width="9.140625" style="2"/>
    <col min="775" max="777" width="0" style="2" hidden="1" customWidth="1"/>
    <col min="778" max="1026" width="9.140625" style="2"/>
    <col min="1027" max="1027" width="35.140625" style="2" customWidth="1"/>
    <col min="1028" max="1028" width="48.42578125" style="2" customWidth="1"/>
    <col min="1029" max="1029" width="19.42578125" style="2" customWidth="1"/>
    <col min="1030" max="1030" width="9.140625" style="2"/>
    <col min="1031" max="1033" width="0" style="2" hidden="1" customWidth="1"/>
    <col min="1034" max="1282" width="9.140625" style="2"/>
    <col min="1283" max="1283" width="35.140625" style="2" customWidth="1"/>
    <col min="1284" max="1284" width="48.42578125" style="2" customWidth="1"/>
    <col min="1285" max="1285" width="19.42578125" style="2" customWidth="1"/>
    <col min="1286" max="1286" width="9.140625" style="2"/>
    <col min="1287" max="1289" width="0" style="2" hidden="1" customWidth="1"/>
    <col min="1290" max="1538" width="9.140625" style="2"/>
    <col min="1539" max="1539" width="35.140625" style="2" customWidth="1"/>
    <col min="1540" max="1540" width="48.42578125" style="2" customWidth="1"/>
    <col min="1541" max="1541" width="19.42578125" style="2" customWidth="1"/>
    <col min="1542" max="1542" width="9.140625" style="2"/>
    <col min="1543" max="1545" width="0" style="2" hidden="1" customWidth="1"/>
    <col min="1546" max="1794" width="9.140625" style="2"/>
    <col min="1795" max="1795" width="35.140625" style="2" customWidth="1"/>
    <col min="1796" max="1796" width="48.42578125" style="2" customWidth="1"/>
    <col min="1797" max="1797" width="19.42578125" style="2" customWidth="1"/>
    <col min="1798" max="1798" width="9.140625" style="2"/>
    <col min="1799" max="1801" width="0" style="2" hidden="1" customWidth="1"/>
    <col min="1802" max="2050" width="9.140625" style="2"/>
    <col min="2051" max="2051" width="35.140625" style="2" customWidth="1"/>
    <col min="2052" max="2052" width="48.42578125" style="2" customWidth="1"/>
    <col min="2053" max="2053" width="19.42578125" style="2" customWidth="1"/>
    <col min="2054" max="2054" width="9.140625" style="2"/>
    <col min="2055" max="2057" width="0" style="2" hidden="1" customWidth="1"/>
    <col min="2058" max="2306" width="9.140625" style="2"/>
    <col min="2307" max="2307" width="35.140625" style="2" customWidth="1"/>
    <col min="2308" max="2308" width="48.42578125" style="2" customWidth="1"/>
    <col min="2309" max="2309" width="19.42578125" style="2" customWidth="1"/>
    <col min="2310" max="2310" width="9.140625" style="2"/>
    <col min="2311" max="2313" width="0" style="2" hidden="1" customWidth="1"/>
    <col min="2314" max="2562" width="9.140625" style="2"/>
    <col min="2563" max="2563" width="35.140625" style="2" customWidth="1"/>
    <col min="2564" max="2564" width="48.42578125" style="2" customWidth="1"/>
    <col min="2565" max="2565" width="19.42578125" style="2" customWidth="1"/>
    <col min="2566" max="2566" width="9.140625" style="2"/>
    <col min="2567" max="2569" width="0" style="2" hidden="1" customWidth="1"/>
    <col min="2570" max="2818" width="9.140625" style="2"/>
    <col min="2819" max="2819" width="35.140625" style="2" customWidth="1"/>
    <col min="2820" max="2820" width="48.42578125" style="2" customWidth="1"/>
    <col min="2821" max="2821" width="19.42578125" style="2" customWidth="1"/>
    <col min="2822" max="2822" width="9.140625" style="2"/>
    <col min="2823" max="2825" width="0" style="2" hidden="1" customWidth="1"/>
    <col min="2826" max="3074" width="9.140625" style="2"/>
    <col min="3075" max="3075" width="35.140625" style="2" customWidth="1"/>
    <col min="3076" max="3076" width="48.42578125" style="2" customWidth="1"/>
    <col min="3077" max="3077" width="19.42578125" style="2" customWidth="1"/>
    <col min="3078" max="3078" width="9.140625" style="2"/>
    <col min="3079" max="3081" width="0" style="2" hidden="1" customWidth="1"/>
    <col min="3082" max="3330" width="9.140625" style="2"/>
    <col min="3331" max="3331" width="35.140625" style="2" customWidth="1"/>
    <col min="3332" max="3332" width="48.42578125" style="2" customWidth="1"/>
    <col min="3333" max="3333" width="19.42578125" style="2" customWidth="1"/>
    <col min="3334" max="3334" width="9.140625" style="2"/>
    <col min="3335" max="3337" width="0" style="2" hidden="1" customWidth="1"/>
    <col min="3338" max="3586" width="9.140625" style="2"/>
    <col min="3587" max="3587" width="35.140625" style="2" customWidth="1"/>
    <col min="3588" max="3588" width="48.42578125" style="2" customWidth="1"/>
    <col min="3589" max="3589" width="19.42578125" style="2" customWidth="1"/>
    <col min="3590" max="3590" width="9.140625" style="2"/>
    <col min="3591" max="3593" width="0" style="2" hidden="1" customWidth="1"/>
    <col min="3594" max="3842" width="9.140625" style="2"/>
    <col min="3843" max="3843" width="35.140625" style="2" customWidth="1"/>
    <col min="3844" max="3844" width="48.42578125" style="2" customWidth="1"/>
    <col min="3845" max="3845" width="19.42578125" style="2" customWidth="1"/>
    <col min="3846" max="3846" width="9.140625" style="2"/>
    <col min="3847" max="3849" width="0" style="2" hidden="1" customWidth="1"/>
    <col min="3850" max="4098" width="9.140625" style="2"/>
    <col min="4099" max="4099" width="35.140625" style="2" customWidth="1"/>
    <col min="4100" max="4100" width="48.42578125" style="2" customWidth="1"/>
    <col min="4101" max="4101" width="19.42578125" style="2" customWidth="1"/>
    <col min="4102" max="4102" width="9.140625" style="2"/>
    <col min="4103" max="4105" width="0" style="2" hidden="1" customWidth="1"/>
    <col min="4106" max="4354" width="9.140625" style="2"/>
    <col min="4355" max="4355" width="35.140625" style="2" customWidth="1"/>
    <col min="4356" max="4356" width="48.42578125" style="2" customWidth="1"/>
    <col min="4357" max="4357" width="19.42578125" style="2" customWidth="1"/>
    <col min="4358" max="4358" width="9.140625" style="2"/>
    <col min="4359" max="4361" width="0" style="2" hidden="1" customWidth="1"/>
    <col min="4362" max="4610" width="9.140625" style="2"/>
    <col min="4611" max="4611" width="35.140625" style="2" customWidth="1"/>
    <col min="4612" max="4612" width="48.42578125" style="2" customWidth="1"/>
    <col min="4613" max="4613" width="19.42578125" style="2" customWidth="1"/>
    <col min="4614" max="4614" width="9.140625" style="2"/>
    <col min="4615" max="4617" width="0" style="2" hidden="1" customWidth="1"/>
    <col min="4618" max="4866" width="9.140625" style="2"/>
    <col min="4867" max="4867" width="35.140625" style="2" customWidth="1"/>
    <col min="4868" max="4868" width="48.42578125" style="2" customWidth="1"/>
    <col min="4869" max="4869" width="19.42578125" style="2" customWidth="1"/>
    <col min="4870" max="4870" width="9.140625" style="2"/>
    <col min="4871" max="4873" width="0" style="2" hidden="1" customWidth="1"/>
    <col min="4874" max="5122" width="9.140625" style="2"/>
    <col min="5123" max="5123" width="35.140625" style="2" customWidth="1"/>
    <col min="5124" max="5124" width="48.42578125" style="2" customWidth="1"/>
    <col min="5125" max="5125" width="19.42578125" style="2" customWidth="1"/>
    <col min="5126" max="5126" width="9.140625" style="2"/>
    <col min="5127" max="5129" width="0" style="2" hidden="1" customWidth="1"/>
    <col min="5130" max="5378" width="9.140625" style="2"/>
    <col min="5379" max="5379" width="35.140625" style="2" customWidth="1"/>
    <col min="5380" max="5380" width="48.42578125" style="2" customWidth="1"/>
    <col min="5381" max="5381" width="19.42578125" style="2" customWidth="1"/>
    <col min="5382" max="5382" width="9.140625" style="2"/>
    <col min="5383" max="5385" width="0" style="2" hidden="1" customWidth="1"/>
    <col min="5386" max="5634" width="9.140625" style="2"/>
    <col min="5635" max="5635" width="35.140625" style="2" customWidth="1"/>
    <col min="5636" max="5636" width="48.42578125" style="2" customWidth="1"/>
    <col min="5637" max="5637" width="19.42578125" style="2" customWidth="1"/>
    <col min="5638" max="5638" width="9.140625" style="2"/>
    <col min="5639" max="5641" width="0" style="2" hidden="1" customWidth="1"/>
    <col min="5642" max="5890" width="9.140625" style="2"/>
    <col min="5891" max="5891" width="35.140625" style="2" customWidth="1"/>
    <col min="5892" max="5892" width="48.42578125" style="2" customWidth="1"/>
    <col min="5893" max="5893" width="19.42578125" style="2" customWidth="1"/>
    <col min="5894" max="5894" width="9.140625" style="2"/>
    <col min="5895" max="5897" width="0" style="2" hidden="1" customWidth="1"/>
    <col min="5898" max="6146" width="9.140625" style="2"/>
    <col min="6147" max="6147" width="35.140625" style="2" customWidth="1"/>
    <col min="6148" max="6148" width="48.42578125" style="2" customWidth="1"/>
    <col min="6149" max="6149" width="19.42578125" style="2" customWidth="1"/>
    <col min="6150" max="6150" width="9.140625" style="2"/>
    <col min="6151" max="6153" width="0" style="2" hidden="1" customWidth="1"/>
    <col min="6154" max="6402" width="9.140625" style="2"/>
    <col min="6403" max="6403" width="35.140625" style="2" customWidth="1"/>
    <col min="6404" max="6404" width="48.42578125" style="2" customWidth="1"/>
    <col min="6405" max="6405" width="19.42578125" style="2" customWidth="1"/>
    <col min="6406" max="6406" width="9.140625" style="2"/>
    <col min="6407" max="6409" width="0" style="2" hidden="1" customWidth="1"/>
    <col min="6410" max="6658" width="9.140625" style="2"/>
    <col min="6659" max="6659" width="35.140625" style="2" customWidth="1"/>
    <col min="6660" max="6660" width="48.42578125" style="2" customWidth="1"/>
    <col min="6661" max="6661" width="19.42578125" style="2" customWidth="1"/>
    <col min="6662" max="6662" width="9.140625" style="2"/>
    <col min="6663" max="6665" width="0" style="2" hidden="1" customWidth="1"/>
    <col min="6666" max="6914" width="9.140625" style="2"/>
    <col min="6915" max="6915" width="35.140625" style="2" customWidth="1"/>
    <col min="6916" max="6916" width="48.42578125" style="2" customWidth="1"/>
    <col min="6917" max="6917" width="19.42578125" style="2" customWidth="1"/>
    <col min="6918" max="6918" width="9.140625" style="2"/>
    <col min="6919" max="6921" width="0" style="2" hidden="1" customWidth="1"/>
    <col min="6922" max="7170" width="9.140625" style="2"/>
    <col min="7171" max="7171" width="35.140625" style="2" customWidth="1"/>
    <col min="7172" max="7172" width="48.42578125" style="2" customWidth="1"/>
    <col min="7173" max="7173" width="19.42578125" style="2" customWidth="1"/>
    <col min="7174" max="7174" width="9.140625" style="2"/>
    <col min="7175" max="7177" width="0" style="2" hidden="1" customWidth="1"/>
    <col min="7178" max="7426" width="9.140625" style="2"/>
    <col min="7427" max="7427" width="35.140625" style="2" customWidth="1"/>
    <col min="7428" max="7428" width="48.42578125" style="2" customWidth="1"/>
    <col min="7429" max="7429" width="19.42578125" style="2" customWidth="1"/>
    <col min="7430" max="7430" width="9.140625" style="2"/>
    <col min="7431" max="7433" width="0" style="2" hidden="1" customWidth="1"/>
    <col min="7434" max="7682" width="9.140625" style="2"/>
    <col min="7683" max="7683" width="35.140625" style="2" customWidth="1"/>
    <col min="7684" max="7684" width="48.42578125" style="2" customWidth="1"/>
    <col min="7685" max="7685" width="19.42578125" style="2" customWidth="1"/>
    <col min="7686" max="7686" width="9.140625" style="2"/>
    <col min="7687" max="7689" width="0" style="2" hidden="1" customWidth="1"/>
    <col min="7690" max="7938" width="9.140625" style="2"/>
    <col min="7939" max="7939" width="35.140625" style="2" customWidth="1"/>
    <col min="7940" max="7940" width="48.42578125" style="2" customWidth="1"/>
    <col min="7941" max="7941" width="19.42578125" style="2" customWidth="1"/>
    <col min="7942" max="7942" width="9.140625" style="2"/>
    <col min="7943" max="7945" width="0" style="2" hidden="1" customWidth="1"/>
    <col min="7946" max="8194" width="9.140625" style="2"/>
    <col min="8195" max="8195" width="35.140625" style="2" customWidth="1"/>
    <col min="8196" max="8196" width="48.42578125" style="2" customWidth="1"/>
    <col min="8197" max="8197" width="19.42578125" style="2" customWidth="1"/>
    <col min="8198" max="8198" width="9.140625" style="2"/>
    <col min="8199" max="8201" width="0" style="2" hidden="1" customWidth="1"/>
    <col min="8202" max="8450" width="9.140625" style="2"/>
    <col min="8451" max="8451" width="35.140625" style="2" customWidth="1"/>
    <col min="8452" max="8452" width="48.42578125" style="2" customWidth="1"/>
    <col min="8453" max="8453" width="19.42578125" style="2" customWidth="1"/>
    <col min="8454" max="8454" width="9.140625" style="2"/>
    <col min="8455" max="8457" width="0" style="2" hidden="1" customWidth="1"/>
    <col min="8458" max="8706" width="9.140625" style="2"/>
    <col min="8707" max="8707" width="35.140625" style="2" customWidth="1"/>
    <col min="8708" max="8708" width="48.42578125" style="2" customWidth="1"/>
    <col min="8709" max="8709" width="19.42578125" style="2" customWidth="1"/>
    <col min="8710" max="8710" width="9.140625" style="2"/>
    <col min="8711" max="8713" width="0" style="2" hidden="1" customWidth="1"/>
    <col min="8714" max="8962" width="9.140625" style="2"/>
    <col min="8963" max="8963" width="35.140625" style="2" customWidth="1"/>
    <col min="8964" max="8964" width="48.42578125" style="2" customWidth="1"/>
    <col min="8965" max="8965" width="19.42578125" style="2" customWidth="1"/>
    <col min="8966" max="8966" width="9.140625" style="2"/>
    <col min="8967" max="8969" width="0" style="2" hidden="1" customWidth="1"/>
    <col min="8970" max="9218" width="9.140625" style="2"/>
    <col min="9219" max="9219" width="35.140625" style="2" customWidth="1"/>
    <col min="9220" max="9220" width="48.42578125" style="2" customWidth="1"/>
    <col min="9221" max="9221" width="19.42578125" style="2" customWidth="1"/>
    <col min="9222" max="9222" width="9.140625" style="2"/>
    <col min="9223" max="9225" width="0" style="2" hidden="1" customWidth="1"/>
    <col min="9226" max="9474" width="9.140625" style="2"/>
    <col min="9475" max="9475" width="35.140625" style="2" customWidth="1"/>
    <col min="9476" max="9476" width="48.42578125" style="2" customWidth="1"/>
    <col min="9477" max="9477" width="19.42578125" style="2" customWidth="1"/>
    <col min="9478" max="9478" width="9.140625" style="2"/>
    <col min="9479" max="9481" width="0" style="2" hidden="1" customWidth="1"/>
    <col min="9482" max="9730" width="9.140625" style="2"/>
    <col min="9731" max="9731" width="35.140625" style="2" customWidth="1"/>
    <col min="9732" max="9732" width="48.42578125" style="2" customWidth="1"/>
    <col min="9733" max="9733" width="19.42578125" style="2" customWidth="1"/>
    <col min="9734" max="9734" width="9.140625" style="2"/>
    <col min="9735" max="9737" width="0" style="2" hidden="1" customWidth="1"/>
    <col min="9738" max="9986" width="9.140625" style="2"/>
    <col min="9987" max="9987" width="35.140625" style="2" customWidth="1"/>
    <col min="9988" max="9988" width="48.42578125" style="2" customWidth="1"/>
    <col min="9989" max="9989" width="19.42578125" style="2" customWidth="1"/>
    <col min="9990" max="9990" width="9.140625" style="2"/>
    <col min="9991" max="9993" width="0" style="2" hidden="1" customWidth="1"/>
    <col min="9994" max="10242" width="9.140625" style="2"/>
    <col min="10243" max="10243" width="35.140625" style="2" customWidth="1"/>
    <col min="10244" max="10244" width="48.42578125" style="2" customWidth="1"/>
    <col min="10245" max="10245" width="19.42578125" style="2" customWidth="1"/>
    <col min="10246" max="10246" width="9.140625" style="2"/>
    <col min="10247" max="10249" width="0" style="2" hidden="1" customWidth="1"/>
    <col min="10250" max="10498" width="9.140625" style="2"/>
    <col min="10499" max="10499" width="35.140625" style="2" customWidth="1"/>
    <col min="10500" max="10500" width="48.42578125" style="2" customWidth="1"/>
    <col min="10501" max="10501" width="19.42578125" style="2" customWidth="1"/>
    <col min="10502" max="10502" width="9.140625" style="2"/>
    <col min="10503" max="10505" width="0" style="2" hidden="1" customWidth="1"/>
    <col min="10506" max="10754" width="9.140625" style="2"/>
    <col min="10755" max="10755" width="35.140625" style="2" customWidth="1"/>
    <col min="10756" max="10756" width="48.42578125" style="2" customWidth="1"/>
    <col min="10757" max="10757" width="19.42578125" style="2" customWidth="1"/>
    <col min="10758" max="10758" width="9.140625" style="2"/>
    <col min="10759" max="10761" width="0" style="2" hidden="1" customWidth="1"/>
    <col min="10762" max="11010" width="9.140625" style="2"/>
    <col min="11011" max="11011" width="35.140625" style="2" customWidth="1"/>
    <col min="11012" max="11012" width="48.42578125" style="2" customWidth="1"/>
    <col min="11013" max="11013" width="19.42578125" style="2" customWidth="1"/>
    <col min="11014" max="11014" width="9.140625" style="2"/>
    <col min="11015" max="11017" width="0" style="2" hidden="1" customWidth="1"/>
    <col min="11018" max="11266" width="9.140625" style="2"/>
    <col min="11267" max="11267" width="35.140625" style="2" customWidth="1"/>
    <col min="11268" max="11268" width="48.42578125" style="2" customWidth="1"/>
    <col min="11269" max="11269" width="19.42578125" style="2" customWidth="1"/>
    <col min="11270" max="11270" width="9.140625" style="2"/>
    <col min="11271" max="11273" width="0" style="2" hidden="1" customWidth="1"/>
    <col min="11274" max="11522" width="9.140625" style="2"/>
    <col min="11523" max="11523" width="35.140625" style="2" customWidth="1"/>
    <col min="11524" max="11524" width="48.42578125" style="2" customWidth="1"/>
    <col min="11525" max="11525" width="19.42578125" style="2" customWidth="1"/>
    <col min="11526" max="11526" width="9.140625" style="2"/>
    <col min="11527" max="11529" width="0" style="2" hidden="1" customWidth="1"/>
    <col min="11530" max="11778" width="9.140625" style="2"/>
    <col min="11779" max="11779" width="35.140625" style="2" customWidth="1"/>
    <col min="11780" max="11780" width="48.42578125" style="2" customWidth="1"/>
    <col min="11781" max="11781" width="19.42578125" style="2" customWidth="1"/>
    <col min="11782" max="11782" width="9.140625" style="2"/>
    <col min="11783" max="11785" width="0" style="2" hidden="1" customWidth="1"/>
    <col min="11786" max="12034" width="9.140625" style="2"/>
    <col min="12035" max="12035" width="35.140625" style="2" customWidth="1"/>
    <col min="12036" max="12036" width="48.42578125" style="2" customWidth="1"/>
    <col min="12037" max="12037" width="19.42578125" style="2" customWidth="1"/>
    <col min="12038" max="12038" width="9.140625" style="2"/>
    <col min="12039" max="12041" width="0" style="2" hidden="1" customWidth="1"/>
    <col min="12042" max="12290" width="9.140625" style="2"/>
    <col min="12291" max="12291" width="35.140625" style="2" customWidth="1"/>
    <col min="12292" max="12292" width="48.42578125" style="2" customWidth="1"/>
    <col min="12293" max="12293" width="19.42578125" style="2" customWidth="1"/>
    <col min="12294" max="12294" width="9.140625" style="2"/>
    <col min="12295" max="12297" width="0" style="2" hidden="1" customWidth="1"/>
    <col min="12298" max="12546" width="9.140625" style="2"/>
    <col min="12547" max="12547" width="35.140625" style="2" customWidth="1"/>
    <col min="12548" max="12548" width="48.42578125" style="2" customWidth="1"/>
    <col min="12549" max="12549" width="19.42578125" style="2" customWidth="1"/>
    <col min="12550" max="12550" width="9.140625" style="2"/>
    <col min="12551" max="12553" width="0" style="2" hidden="1" customWidth="1"/>
    <col min="12554" max="12802" width="9.140625" style="2"/>
    <col min="12803" max="12803" width="35.140625" style="2" customWidth="1"/>
    <col min="12804" max="12804" width="48.42578125" style="2" customWidth="1"/>
    <col min="12805" max="12805" width="19.42578125" style="2" customWidth="1"/>
    <col min="12806" max="12806" width="9.140625" style="2"/>
    <col min="12807" max="12809" width="0" style="2" hidden="1" customWidth="1"/>
    <col min="12810" max="13058" width="9.140625" style="2"/>
    <col min="13059" max="13059" width="35.140625" style="2" customWidth="1"/>
    <col min="13060" max="13060" width="48.42578125" style="2" customWidth="1"/>
    <col min="13061" max="13061" width="19.42578125" style="2" customWidth="1"/>
    <col min="13062" max="13062" width="9.140625" style="2"/>
    <col min="13063" max="13065" width="0" style="2" hidden="1" customWidth="1"/>
    <col min="13066" max="13314" width="9.140625" style="2"/>
    <col min="13315" max="13315" width="35.140625" style="2" customWidth="1"/>
    <col min="13316" max="13316" width="48.42578125" style="2" customWidth="1"/>
    <col min="13317" max="13317" width="19.42578125" style="2" customWidth="1"/>
    <col min="13318" max="13318" width="9.140625" style="2"/>
    <col min="13319" max="13321" width="0" style="2" hidden="1" customWidth="1"/>
    <col min="13322" max="13570" width="9.140625" style="2"/>
    <col min="13571" max="13571" width="35.140625" style="2" customWidth="1"/>
    <col min="13572" max="13572" width="48.42578125" style="2" customWidth="1"/>
    <col min="13573" max="13573" width="19.42578125" style="2" customWidth="1"/>
    <col min="13574" max="13574" width="9.140625" style="2"/>
    <col min="13575" max="13577" width="0" style="2" hidden="1" customWidth="1"/>
    <col min="13578" max="13826" width="9.140625" style="2"/>
    <col min="13827" max="13827" width="35.140625" style="2" customWidth="1"/>
    <col min="13828" max="13828" width="48.42578125" style="2" customWidth="1"/>
    <col min="13829" max="13829" width="19.42578125" style="2" customWidth="1"/>
    <col min="13830" max="13830" width="9.140625" style="2"/>
    <col min="13831" max="13833" width="0" style="2" hidden="1" customWidth="1"/>
    <col min="13834" max="14082" width="9.140625" style="2"/>
    <col min="14083" max="14083" width="35.140625" style="2" customWidth="1"/>
    <col min="14084" max="14084" width="48.42578125" style="2" customWidth="1"/>
    <col min="14085" max="14085" width="19.42578125" style="2" customWidth="1"/>
    <col min="14086" max="14086" width="9.140625" style="2"/>
    <col min="14087" max="14089" width="0" style="2" hidden="1" customWidth="1"/>
    <col min="14090" max="14338" width="9.140625" style="2"/>
    <col min="14339" max="14339" width="35.140625" style="2" customWidth="1"/>
    <col min="14340" max="14340" width="48.42578125" style="2" customWidth="1"/>
    <col min="14341" max="14341" width="19.42578125" style="2" customWidth="1"/>
    <col min="14342" max="14342" width="9.140625" style="2"/>
    <col min="14343" max="14345" width="0" style="2" hidden="1" customWidth="1"/>
    <col min="14346" max="14594" width="9.140625" style="2"/>
    <col min="14595" max="14595" width="35.140625" style="2" customWidth="1"/>
    <col min="14596" max="14596" width="48.42578125" style="2" customWidth="1"/>
    <col min="14597" max="14597" width="19.42578125" style="2" customWidth="1"/>
    <col min="14598" max="14598" width="9.140625" style="2"/>
    <col min="14599" max="14601" width="0" style="2" hidden="1" customWidth="1"/>
    <col min="14602" max="14850" width="9.140625" style="2"/>
    <col min="14851" max="14851" width="35.140625" style="2" customWidth="1"/>
    <col min="14852" max="14852" width="48.42578125" style="2" customWidth="1"/>
    <col min="14853" max="14853" width="19.42578125" style="2" customWidth="1"/>
    <col min="14854" max="14854" width="9.140625" style="2"/>
    <col min="14855" max="14857" width="0" style="2" hidden="1" customWidth="1"/>
    <col min="14858" max="15106" width="9.140625" style="2"/>
    <col min="15107" max="15107" width="35.140625" style="2" customWidth="1"/>
    <col min="15108" max="15108" width="48.42578125" style="2" customWidth="1"/>
    <col min="15109" max="15109" width="19.42578125" style="2" customWidth="1"/>
    <col min="15110" max="15110" width="9.140625" style="2"/>
    <col min="15111" max="15113" width="0" style="2" hidden="1" customWidth="1"/>
    <col min="15114" max="15362" width="9.140625" style="2"/>
    <col min="15363" max="15363" width="35.140625" style="2" customWidth="1"/>
    <col min="15364" max="15364" width="48.42578125" style="2" customWidth="1"/>
    <col min="15365" max="15365" width="19.42578125" style="2" customWidth="1"/>
    <col min="15366" max="15366" width="9.140625" style="2"/>
    <col min="15367" max="15369" width="0" style="2" hidden="1" customWidth="1"/>
    <col min="15370" max="15618" width="9.140625" style="2"/>
    <col min="15619" max="15619" width="35.140625" style="2" customWidth="1"/>
    <col min="15620" max="15620" width="48.42578125" style="2" customWidth="1"/>
    <col min="15621" max="15621" width="19.42578125" style="2" customWidth="1"/>
    <col min="15622" max="15622" width="9.140625" style="2"/>
    <col min="15623" max="15625" width="0" style="2" hidden="1" customWidth="1"/>
    <col min="15626" max="15874" width="9.140625" style="2"/>
    <col min="15875" max="15875" width="35.140625" style="2" customWidth="1"/>
    <col min="15876" max="15876" width="48.42578125" style="2" customWidth="1"/>
    <col min="15877" max="15877" width="19.42578125" style="2" customWidth="1"/>
    <col min="15878" max="15878" width="9.140625" style="2"/>
    <col min="15879" max="15881" width="0" style="2" hidden="1" customWidth="1"/>
    <col min="15882" max="16130" width="9.140625" style="2"/>
    <col min="16131" max="16131" width="35.140625" style="2" customWidth="1"/>
    <col min="16132" max="16132" width="48.42578125" style="2" customWidth="1"/>
    <col min="16133" max="16133" width="19.42578125" style="2" customWidth="1"/>
    <col min="16134" max="16134" width="9.140625" style="2"/>
    <col min="16135" max="16137" width="0" style="2" hidden="1" customWidth="1"/>
    <col min="16138" max="16384" width="9.140625" style="2"/>
  </cols>
  <sheetData>
    <row r="1" spans="1:6" x14ac:dyDescent="0.3">
      <c r="C1" s="135" t="s">
        <v>30</v>
      </c>
      <c r="D1" s="135"/>
      <c r="E1" s="135"/>
    </row>
    <row r="2" spans="1:6" x14ac:dyDescent="0.3">
      <c r="C2" s="135" t="s">
        <v>31</v>
      </c>
      <c r="D2" s="135"/>
      <c r="E2" s="135"/>
    </row>
    <row r="4" spans="1:6" x14ac:dyDescent="0.3">
      <c r="E4" s="108" t="s">
        <v>0</v>
      </c>
      <c r="F4" s="2"/>
    </row>
    <row r="5" spans="1:6" x14ac:dyDescent="0.3">
      <c r="E5" s="108" t="s">
        <v>1</v>
      </c>
      <c r="F5" s="2"/>
    </row>
    <row r="6" spans="1:6" x14ac:dyDescent="0.3">
      <c r="E6" s="108" t="s">
        <v>2</v>
      </c>
      <c r="F6" s="2"/>
    </row>
    <row r="7" spans="1:6" x14ac:dyDescent="0.3">
      <c r="E7" s="108" t="s">
        <v>3</v>
      </c>
      <c r="F7" s="2"/>
    </row>
    <row r="8" spans="1:6" x14ac:dyDescent="0.3">
      <c r="E8" s="108" t="s">
        <v>286</v>
      </c>
      <c r="F8" s="2"/>
    </row>
    <row r="9" spans="1:6" x14ac:dyDescent="0.3">
      <c r="E9" s="108" t="s">
        <v>287</v>
      </c>
      <c r="F9" s="2"/>
    </row>
    <row r="10" spans="1:6" x14ac:dyDescent="0.3">
      <c r="E10" s="108" t="s">
        <v>288</v>
      </c>
      <c r="F10" s="2"/>
    </row>
    <row r="11" spans="1:6" x14ac:dyDescent="0.3">
      <c r="E11" s="108"/>
      <c r="F11" s="2"/>
    </row>
    <row r="12" spans="1:6" x14ac:dyDescent="0.3">
      <c r="E12" s="92" t="s">
        <v>253</v>
      </c>
      <c r="F12" s="2"/>
    </row>
    <row r="13" spans="1:6" ht="47.25" customHeight="1" x14ac:dyDescent="0.3">
      <c r="A13" s="136" t="s">
        <v>289</v>
      </c>
      <c r="B13" s="136"/>
      <c r="C13" s="136"/>
      <c r="D13" s="136"/>
      <c r="E13" s="136"/>
      <c r="F13" s="2"/>
    </row>
    <row r="14" spans="1:6" ht="18.75" customHeight="1" x14ac:dyDescent="0.3">
      <c r="A14" s="137" t="s">
        <v>4</v>
      </c>
      <c r="B14" s="137" t="s">
        <v>5</v>
      </c>
      <c r="C14" s="138" t="s">
        <v>6</v>
      </c>
      <c r="D14" s="138"/>
      <c r="E14" s="138"/>
      <c r="F14" s="2"/>
    </row>
    <row r="15" spans="1:6" x14ac:dyDescent="0.3">
      <c r="A15" s="137"/>
      <c r="B15" s="137"/>
      <c r="C15" s="109" t="s">
        <v>273</v>
      </c>
      <c r="D15" s="109" t="s">
        <v>280</v>
      </c>
      <c r="E15" s="109" t="s">
        <v>290</v>
      </c>
      <c r="F15" s="2"/>
    </row>
    <row r="16" spans="1:6" s="6" customFormat="1" ht="12.75" x14ac:dyDescent="0.2">
      <c r="A16" s="4">
        <v>1</v>
      </c>
      <c r="B16" s="4">
        <v>2</v>
      </c>
      <c r="C16" s="4">
        <v>3</v>
      </c>
      <c r="D16" s="4">
        <v>4</v>
      </c>
      <c r="E16" s="5">
        <v>5</v>
      </c>
    </row>
    <row r="17" spans="1:6" ht="37.5" x14ac:dyDescent="0.3">
      <c r="A17" s="7" t="s">
        <v>7</v>
      </c>
      <c r="B17" s="13" t="s">
        <v>8</v>
      </c>
      <c r="C17" s="8">
        <f>C18+C20+C22+C25</f>
        <v>1305279.08</v>
      </c>
      <c r="D17" s="8">
        <f>D18+D20+D22+D25</f>
        <v>1301012.6400000001</v>
      </c>
      <c r="E17" s="8">
        <f>E18+E20+E22+E25</f>
        <v>1283443.2</v>
      </c>
      <c r="F17" s="2"/>
    </row>
    <row r="18" spans="1:6" s="21" customFormat="1" ht="20.25" customHeight="1" x14ac:dyDescent="0.3">
      <c r="A18" s="7" t="s">
        <v>9</v>
      </c>
      <c r="B18" s="13" t="s">
        <v>291</v>
      </c>
      <c r="C18" s="8">
        <f>C19</f>
        <v>537900</v>
      </c>
      <c r="D18" s="8">
        <f>D19</f>
        <v>537900</v>
      </c>
      <c r="E18" s="8">
        <f t="shared" ref="E18" si="0">E19</f>
        <v>537900</v>
      </c>
    </row>
    <row r="19" spans="1:6" x14ac:dyDescent="0.3">
      <c r="A19" s="9" t="s">
        <v>10</v>
      </c>
      <c r="B19" s="10" t="s">
        <v>292</v>
      </c>
      <c r="C19" s="11">
        <v>537900</v>
      </c>
      <c r="D19" s="11">
        <v>537900</v>
      </c>
      <c r="E19" s="11">
        <v>537900</v>
      </c>
      <c r="F19" s="2"/>
    </row>
    <row r="20" spans="1:6" s="21" customFormat="1" ht="17.25" customHeight="1" x14ac:dyDescent="0.3">
      <c r="A20" s="7" t="s">
        <v>11</v>
      </c>
      <c r="B20" s="13" t="s">
        <v>293</v>
      </c>
      <c r="C20" s="14">
        <f>C21</f>
        <v>100</v>
      </c>
      <c r="D20" s="14">
        <f t="shared" ref="D20:E20" si="1">D21</f>
        <v>100</v>
      </c>
      <c r="E20" s="14">
        <f t="shared" si="1"/>
        <v>100</v>
      </c>
    </row>
    <row r="21" spans="1:6" x14ac:dyDescent="0.3">
      <c r="A21" s="9" t="s">
        <v>12</v>
      </c>
      <c r="B21" s="10" t="s">
        <v>13</v>
      </c>
      <c r="C21" s="11">
        <v>100</v>
      </c>
      <c r="D21" s="11">
        <v>100</v>
      </c>
      <c r="E21" s="11">
        <v>100</v>
      </c>
      <c r="F21" s="2"/>
    </row>
    <row r="22" spans="1:6" s="21" customFormat="1" ht="22.5" customHeight="1" x14ac:dyDescent="0.3">
      <c r="A22" s="7" t="s">
        <v>14</v>
      </c>
      <c r="B22" s="13" t="s">
        <v>294</v>
      </c>
      <c r="C22" s="14">
        <f>C23+C24</f>
        <v>560000</v>
      </c>
      <c r="D22" s="14">
        <f>D23+D24</f>
        <v>560000</v>
      </c>
      <c r="E22" s="14">
        <f>E23+E24</f>
        <v>560000</v>
      </c>
    </row>
    <row r="23" spans="1:6" x14ac:dyDescent="0.3">
      <c r="A23" s="9" t="s">
        <v>15</v>
      </c>
      <c r="B23" s="10" t="s">
        <v>16</v>
      </c>
      <c r="C23" s="11">
        <v>142000</v>
      </c>
      <c r="D23" s="11">
        <v>142000</v>
      </c>
      <c r="E23" s="11">
        <v>142000</v>
      </c>
      <c r="F23" s="2"/>
    </row>
    <row r="24" spans="1:6" x14ac:dyDescent="0.3">
      <c r="A24" s="9" t="s">
        <v>17</v>
      </c>
      <c r="B24" s="10" t="s">
        <v>18</v>
      </c>
      <c r="C24" s="11">
        <v>418000</v>
      </c>
      <c r="D24" s="11">
        <v>418000</v>
      </c>
      <c r="E24" s="11">
        <v>418000</v>
      </c>
      <c r="F24" s="2"/>
    </row>
    <row r="25" spans="1:6" ht="73.5" customHeight="1" x14ac:dyDescent="0.3">
      <c r="A25" s="7" t="s">
        <v>19</v>
      </c>
      <c r="B25" s="13" t="s">
        <v>295</v>
      </c>
      <c r="C25" s="14">
        <f>C26</f>
        <v>207279.08</v>
      </c>
      <c r="D25" s="14">
        <f t="shared" ref="D25:E25" si="2">D26</f>
        <v>203012.64</v>
      </c>
      <c r="E25" s="14">
        <f t="shared" si="2"/>
        <v>185443.20000000001</v>
      </c>
      <c r="F25" s="2"/>
    </row>
    <row r="26" spans="1:6" ht="131.25" customHeight="1" x14ac:dyDescent="0.3">
      <c r="A26" s="16" t="s">
        <v>20</v>
      </c>
      <c r="B26" s="17" t="s">
        <v>21</v>
      </c>
      <c r="C26" s="11">
        <v>207279.08</v>
      </c>
      <c r="D26" s="11">
        <v>203012.64</v>
      </c>
      <c r="E26" s="11">
        <v>185443.20000000001</v>
      </c>
      <c r="F26" s="2"/>
    </row>
    <row r="27" spans="1:6" ht="16.5" customHeight="1" x14ac:dyDescent="0.3">
      <c r="A27" s="19" t="s">
        <v>22</v>
      </c>
      <c r="B27" s="20" t="s">
        <v>296</v>
      </c>
      <c r="C27" s="14">
        <f>C28</f>
        <v>10739290.010000002</v>
      </c>
      <c r="D27" s="14">
        <f t="shared" ref="D27:E27" si="3">D28</f>
        <v>7702268.4399999995</v>
      </c>
      <c r="E27" s="14">
        <f t="shared" si="3"/>
        <v>7041908.4399999995</v>
      </c>
      <c r="F27" s="2"/>
    </row>
    <row r="28" spans="1:6" ht="56.25" customHeight="1" x14ac:dyDescent="0.3">
      <c r="A28" s="19" t="s">
        <v>23</v>
      </c>
      <c r="B28" s="20" t="s">
        <v>297</v>
      </c>
      <c r="C28" s="14">
        <f>C29+C30+C31</f>
        <v>10739290.010000002</v>
      </c>
      <c r="D28" s="14">
        <f>D29+D30+D31</f>
        <v>7702268.4399999995</v>
      </c>
      <c r="E28" s="14">
        <f>E29+E30+E31</f>
        <v>7041908.4399999995</v>
      </c>
      <c r="F28" s="2"/>
    </row>
    <row r="29" spans="1:6" ht="37.5" x14ac:dyDescent="0.3">
      <c r="A29" s="9" t="s">
        <v>24</v>
      </c>
      <c r="B29" s="10" t="s">
        <v>25</v>
      </c>
      <c r="C29" s="11">
        <f>5291700+3022757.71</f>
        <v>8314457.71</v>
      </c>
      <c r="D29" s="11">
        <f>2892100+2605997.71</f>
        <v>5498097.71</v>
      </c>
      <c r="E29" s="11">
        <f>2225500+2605997.71</f>
        <v>4831497.71</v>
      </c>
      <c r="F29" s="2"/>
    </row>
    <row r="30" spans="1:6" ht="37.5" x14ac:dyDescent="0.3">
      <c r="A30" s="9" t="s">
        <v>26</v>
      </c>
      <c r="B30" s="10" t="s">
        <v>298</v>
      </c>
      <c r="C30" s="11">
        <v>164890</v>
      </c>
      <c r="D30" s="11">
        <v>179800</v>
      </c>
      <c r="E30" s="11">
        <v>186040</v>
      </c>
      <c r="F30" s="2"/>
    </row>
    <row r="31" spans="1:6" x14ac:dyDescent="0.3">
      <c r="A31" s="9" t="s">
        <v>27</v>
      </c>
      <c r="B31" s="12" t="s">
        <v>28</v>
      </c>
      <c r="C31" s="11">
        <v>2259942.2999999998</v>
      </c>
      <c r="D31" s="11">
        <v>2024370.73</v>
      </c>
      <c r="E31" s="11">
        <v>2024370.73</v>
      </c>
      <c r="F31" s="2"/>
    </row>
    <row r="32" spans="1:6" x14ac:dyDescent="0.3">
      <c r="A32" s="133" t="s">
        <v>29</v>
      </c>
      <c r="B32" s="134"/>
      <c r="C32" s="14">
        <f>C17+C27</f>
        <v>12044569.090000002</v>
      </c>
      <c r="D32" s="14">
        <f>D17+D27</f>
        <v>9003281.0800000001</v>
      </c>
      <c r="E32" s="14">
        <f>E17+E27</f>
        <v>8325351.6399999997</v>
      </c>
      <c r="F32" s="2"/>
    </row>
    <row r="33" spans="6:6" x14ac:dyDescent="0.3">
      <c r="F33" s="2"/>
    </row>
    <row r="34" spans="6:6" x14ac:dyDescent="0.3">
      <c r="F34" s="2"/>
    </row>
    <row r="35" spans="6:6" x14ac:dyDescent="0.3">
      <c r="F35" s="2"/>
    </row>
    <row r="36" spans="6:6" x14ac:dyDescent="0.3">
      <c r="F36" s="2"/>
    </row>
    <row r="37" spans="6:6" x14ac:dyDescent="0.3">
      <c r="F37" s="2"/>
    </row>
  </sheetData>
  <mergeCells count="7">
    <mergeCell ref="A32:B32"/>
    <mergeCell ref="C1:E1"/>
    <mergeCell ref="C2:E2"/>
    <mergeCell ref="A13:E13"/>
    <mergeCell ref="A14:A15"/>
    <mergeCell ref="B14:B15"/>
    <mergeCell ref="C14:E14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selection activeCell="A14" sqref="A14:D14"/>
    </sheetView>
  </sheetViews>
  <sheetFormatPr defaultRowHeight="15" x14ac:dyDescent="0.25"/>
  <cols>
    <col min="1" max="1" width="63.5703125" customWidth="1"/>
    <col min="2" max="2" width="23" customWidth="1"/>
    <col min="3" max="3" width="22.85546875" customWidth="1"/>
    <col min="4" max="4" width="22.42578125" customWidth="1"/>
  </cols>
  <sheetData>
    <row r="1" spans="1:4" ht="18.75" x14ac:dyDescent="0.3">
      <c r="B1" s="135" t="s">
        <v>30</v>
      </c>
      <c r="C1" s="135"/>
      <c r="D1" s="135"/>
    </row>
    <row r="2" spans="1:4" ht="18.75" x14ac:dyDescent="0.3">
      <c r="B2" s="135" t="s">
        <v>31</v>
      </c>
      <c r="C2" s="135"/>
      <c r="D2" s="135"/>
    </row>
    <row r="4" spans="1:4" ht="18.75" x14ac:dyDescent="0.3">
      <c r="D4" s="108" t="s">
        <v>0</v>
      </c>
    </row>
    <row r="5" spans="1:4" ht="18.75" x14ac:dyDescent="0.3">
      <c r="D5" s="108" t="s">
        <v>1</v>
      </c>
    </row>
    <row r="6" spans="1:4" ht="18.75" x14ac:dyDescent="0.3">
      <c r="D6" s="108" t="s">
        <v>2</v>
      </c>
    </row>
    <row r="7" spans="1:4" ht="18.75" x14ac:dyDescent="0.3">
      <c r="D7" s="108" t="s">
        <v>3</v>
      </c>
    </row>
    <row r="8" spans="1:4" ht="18.75" x14ac:dyDescent="0.3">
      <c r="D8" s="108" t="s">
        <v>286</v>
      </c>
    </row>
    <row r="9" spans="1:4" ht="18.75" x14ac:dyDescent="0.3">
      <c r="D9" s="108" t="s">
        <v>287</v>
      </c>
    </row>
    <row r="10" spans="1:4" ht="18.75" x14ac:dyDescent="0.3">
      <c r="D10" s="108" t="s">
        <v>299</v>
      </c>
    </row>
    <row r="12" spans="1:4" ht="18.75" x14ac:dyDescent="0.25">
      <c r="A12" s="93"/>
      <c r="B12" s="93"/>
      <c r="C12" s="93"/>
      <c r="D12" s="92" t="s">
        <v>254</v>
      </c>
    </row>
    <row r="13" spans="1:4" x14ac:dyDescent="0.25">
      <c r="A13" s="93"/>
      <c r="B13" s="93"/>
      <c r="C13" s="93"/>
      <c r="D13" s="93"/>
    </row>
    <row r="14" spans="1:4" ht="41.25" customHeight="1" x14ac:dyDescent="0.25">
      <c r="A14" s="139" t="s">
        <v>300</v>
      </c>
      <c r="B14" s="139"/>
      <c r="C14" s="139"/>
      <c r="D14" s="139"/>
    </row>
    <row r="15" spans="1:4" ht="18.75" x14ac:dyDescent="0.3">
      <c r="A15" s="140" t="s">
        <v>255</v>
      </c>
      <c r="B15" s="142" t="s">
        <v>159</v>
      </c>
      <c r="C15" s="143"/>
      <c r="D15" s="144"/>
    </row>
    <row r="16" spans="1:4" ht="18.75" x14ac:dyDescent="0.25">
      <c r="A16" s="141"/>
      <c r="B16" s="94" t="s">
        <v>273</v>
      </c>
      <c r="C16" s="94" t="s">
        <v>280</v>
      </c>
      <c r="D16" s="94" t="s">
        <v>290</v>
      </c>
    </row>
    <row r="17" spans="1:4" ht="18.75" x14ac:dyDescent="0.25">
      <c r="A17" s="95" t="s">
        <v>128</v>
      </c>
      <c r="B17" s="96">
        <v>2</v>
      </c>
      <c r="C17" s="96">
        <v>3</v>
      </c>
      <c r="D17" s="96">
        <v>4</v>
      </c>
    </row>
    <row r="18" spans="1:4" ht="37.5" x14ac:dyDescent="0.25">
      <c r="A18" s="36" t="s">
        <v>256</v>
      </c>
      <c r="B18" s="97">
        <f>B19+B22</f>
        <v>8479347.7100000009</v>
      </c>
      <c r="C18" s="97">
        <f>C19+C22</f>
        <v>5677897.71</v>
      </c>
      <c r="D18" s="97">
        <f>D19+D22</f>
        <v>5017537.71</v>
      </c>
    </row>
    <row r="19" spans="1:4" ht="18.75" x14ac:dyDescent="0.25">
      <c r="A19" s="98" t="s">
        <v>257</v>
      </c>
      <c r="B19" s="112">
        <f>B20+B21</f>
        <v>8314457.71</v>
      </c>
      <c r="C19" s="112">
        <f t="shared" ref="C19:D19" si="0">C20+C21</f>
        <v>5498097.71</v>
      </c>
      <c r="D19" s="112">
        <f t="shared" si="0"/>
        <v>4831497.71</v>
      </c>
    </row>
    <row r="20" spans="1:4" ht="56.25" x14ac:dyDescent="0.25">
      <c r="A20" s="99" t="s">
        <v>258</v>
      </c>
      <c r="B20" s="82">
        <v>5291700</v>
      </c>
      <c r="C20" s="82">
        <v>2892100</v>
      </c>
      <c r="D20" s="82">
        <v>2225500</v>
      </c>
    </row>
    <row r="21" spans="1:4" ht="75" x14ac:dyDescent="0.25">
      <c r="A21" s="99" t="s">
        <v>301</v>
      </c>
      <c r="B21" s="82">
        <v>3022757.71</v>
      </c>
      <c r="C21" s="82">
        <v>2605997.71</v>
      </c>
      <c r="D21" s="82">
        <v>2605997.71</v>
      </c>
    </row>
    <row r="22" spans="1:4" s="102" customFormat="1" ht="18.75" x14ac:dyDescent="0.25">
      <c r="A22" s="101" t="s">
        <v>260</v>
      </c>
      <c r="B22" s="112">
        <f>B23</f>
        <v>164890</v>
      </c>
      <c r="C22" s="112">
        <f t="shared" ref="C22:D22" si="1">C23</f>
        <v>179800</v>
      </c>
      <c r="D22" s="112">
        <f t="shared" si="1"/>
        <v>186040</v>
      </c>
    </row>
    <row r="23" spans="1:4" ht="75" x14ac:dyDescent="0.25">
      <c r="A23" s="100" t="s">
        <v>274</v>
      </c>
      <c r="B23" s="82">
        <v>164890</v>
      </c>
      <c r="C23" s="82">
        <v>179800</v>
      </c>
      <c r="D23" s="82">
        <v>186040</v>
      </c>
    </row>
    <row r="24" spans="1:4" ht="37.5" x14ac:dyDescent="0.25">
      <c r="A24" s="36" t="s">
        <v>261</v>
      </c>
      <c r="B24" s="97">
        <f>B25</f>
        <v>2259942.2999999998</v>
      </c>
      <c r="C24" s="97">
        <f t="shared" ref="C24:D25" si="2">C25</f>
        <v>2024370.73</v>
      </c>
      <c r="D24" s="97">
        <f t="shared" si="2"/>
        <v>2024370.73</v>
      </c>
    </row>
    <row r="25" spans="1:4" s="102" customFormat="1" ht="18.75" x14ac:dyDescent="0.25">
      <c r="A25" s="101" t="s">
        <v>28</v>
      </c>
      <c r="B25" s="112">
        <f>B26</f>
        <v>2259942.2999999998</v>
      </c>
      <c r="C25" s="112">
        <f t="shared" si="2"/>
        <v>2024370.73</v>
      </c>
      <c r="D25" s="112">
        <f t="shared" si="2"/>
        <v>2024370.73</v>
      </c>
    </row>
    <row r="26" spans="1:4" ht="112.5" x14ac:dyDescent="0.25">
      <c r="A26" s="113" t="s">
        <v>262</v>
      </c>
      <c r="B26" s="82">
        <f>B28+B29+B30+B31+B32+B33+B34+B35+B36+B37+B38</f>
        <v>2259942.2999999998</v>
      </c>
      <c r="C26" s="82">
        <f t="shared" ref="C26:D26" si="3">C28+C29+C30+C31+C32+C33+C34+C35+C36+C37+C38</f>
        <v>2024370.73</v>
      </c>
      <c r="D26" s="82">
        <f t="shared" si="3"/>
        <v>2024370.73</v>
      </c>
    </row>
    <row r="27" spans="1:4" ht="18.75" x14ac:dyDescent="0.25">
      <c r="A27" s="100" t="s">
        <v>259</v>
      </c>
      <c r="B27" s="82"/>
      <c r="C27" s="82"/>
      <c r="D27" s="82"/>
    </row>
    <row r="28" spans="1:4" ht="150" x14ac:dyDescent="0.25">
      <c r="A28" s="17" t="s">
        <v>302</v>
      </c>
      <c r="B28" s="82">
        <v>1729018</v>
      </c>
      <c r="C28" s="82">
        <v>1729018</v>
      </c>
      <c r="D28" s="82">
        <v>1729018</v>
      </c>
    </row>
    <row r="29" spans="1:4" ht="37.5" x14ac:dyDescent="0.25">
      <c r="A29" s="17" t="s">
        <v>263</v>
      </c>
      <c r="B29" s="82">
        <v>232054.5</v>
      </c>
      <c r="C29" s="82">
        <v>0</v>
      </c>
      <c r="D29" s="82">
        <v>0</v>
      </c>
    </row>
    <row r="30" spans="1:4" ht="37.5" x14ac:dyDescent="0.25">
      <c r="A30" s="17" t="s">
        <v>264</v>
      </c>
      <c r="B30" s="82">
        <v>171642</v>
      </c>
      <c r="C30" s="82">
        <v>171642</v>
      </c>
      <c r="D30" s="82">
        <v>171642</v>
      </c>
    </row>
    <row r="31" spans="1:4" ht="37.5" x14ac:dyDescent="0.25">
      <c r="A31" s="17" t="s">
        <v>281</v>
      </c>
      <c r="B31" s="82">
        <v>123710.73</v>
      </c>
      <c r="C31" s="82">
        <v>123710.73</v>
      </c>
      <c r="D31" s="82">
        <v>123710.73</v>
      </c>
    </row>
    <row r="32" spans="1:4" ht="93.75" x14ac:dyDescent="0.25">
      <c r="A32" s="17" t="s">
        <v>265</v>
      </c>
      <c r="B32" s="82">
        <v>344.46</v>
      </c>
      <c r="C32" s="82">
        <v>0</v>
      </c>
      <c r="D32" s="82">
        <v>0</v>
      </c>
    </row>
    <row r="33" spans="1:4" ht="187.5" x14ac:dyDescent="0.25">
      <c r="A33" s="17" t="s">
        <v>282</v>
      </c>
      <c r="B33" s="82">
        <v>1450.31</v>
      </c>
      <c r="C33" s="82">
        <v>0</v>
      </c>
      <c r="D33" s="82">
        <v>0</v>
      </c>
    </row>
    <row r="34" spans="1:4" ht="37.5" x14ac:dyDescent="0.25">
      <c r="A34" s="17" t="s">
        <v>266</v>
      </c>
      <c r="B34" s="82">
        <v>344.46</v>
      </c>
      <c r="C34" s="82">
        <v>0</v>
      </c>
      <c r="D34" s="82">
        <v>0</v>
      </c>
    </row>
    <row r="35" spans="1:4" ht="56.25" x14ac:dyDescent="0.25">
      <c r="A35" s="17" t="s">
        <v>267</v>
      </c>
      <c r="B35" s="82">
        <v>344.46</v>
      </c>
      <c r="C35" s="82">
        <v>0</v>
      </c>
      <c r="D35" s="82">
        <v>0</v>
      </c>
    </row>
    <row r="36" spans="1:4" ht="93.75" x14ac:dyDescent="0.25">
      <c r="A36" s="17" t="s">
        <v>268</v>
      </c>
      <c r="B36" s="82">
        <v>344.46</v>
      </c>
      <c r="C36" s="82">
        <v>0</v>
      </c>
      <c r="D36" s="82">
        <v>0</v>
      </c>
    </row>
    <row r="37" spans="1:4" ht="75" x14ac:dyDescent="0.25">
      <c r="A37" s="17" t="s">
        <v>269</v>
      </c>
      <c r="B37" s="82">
        <v>344.46</v>
      </c>
      <c r="C37" s="82">
        <v>0</v>
      </c>
      <c r="D37" s="82">
        <v>0</v>
      </c>
    </row>
    <row r="38" spans="1:4" ht="37.5" x14ac:dyDescent="0.25">
      <c r="A38" s="17" t="s">
        <v>270</v>
      </c>
      <c r="B38" s="82">
        <v>344.46</v>
      </c>
      <c r="C38" s="82">
        <v>0</v>
      </c>
      <c r="D38" s="82">
        <v>0</v>
      </c>
    </row>
    <row r="39" spans="1:4" ht="18.75" x14ac:dyDescent="0.25">
      <c r="A39" s="36" t="s">
        <v>271</v>
      </c>
      <c r="B39" s="97">
        <f>B18+B24</f>
        <v>10739290.010000002</v>
      </c>
      <c r="C39" s="97">
        <f>C18+C24</f>
        <v>7702268.4399999995</v>
      </c>
      <c r="D39" s="97">
        <f>D18+D24</f>
        <v>7041908.4399999995</v>
      </c>
    </row>
  </sheetData>
  <mergeCells count="5">
    <mergeCell ref="A14:D14"/>
    <mergeCell ref="A15:A16"/>
    <mergeCell ref="B15:D15"/>
    <mergeCell ref="B1:D1"/>
    <mergeCell ref="B2:D2"/>
  </mergeCells>
  <pageMargins left="0.7" right="0.7" top="0.75" bottom="0.75" header="0.3" footer="0.3"/>
  <pageSetup paperSize="9" scale="6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B10" sqref="B10"/>
    </sheetView>
  </sheetViews>
  <sheetFormatPr defaultRowHeight="15" x14ac:dyDescent="0.25"/>
  <cols>
    <col min="1" max="1" width="36.140625" customWidth="1"/>
    <col min="2" max="2" width="43.7109375" customWidth="1"/>
    <col min="3" max="3" width="19" customWidth="1"/>
    <col min="4" max="4" width="17" customWidth="1"/>
    <col min="5" max="5" width="16.28515625" customWidth="1"/>
    <col min="259" max="259" width="36.140625" customWidth="1"/>
    <col min="260" max="260" width="63.85546875" customWidth="1"/>
    <col min="261" max="261" width="19.28515625" customWidth="1"/>
    <col min="515" max="515" width="36.140625" customWidth="1"/>
    <col min="516" max="516" width="63.85546875" customWidth="1"/>
    <col min="517" max="517" width="19.28515625" customWidth="1"/>
    <col min="771" max="771" width="36.140625" customWidth="1"/>
    <col min="772" max="772" width="63.85546875" customWidth="1"/>
    <col min="773" max="773" width="19.28515625" customWidth="1"/>
    <col min="1027" max="1027" width="36.140625" customWidth="1"/>
    <col min="1028" max="1028" width="63.85546875" customWidth="1"/>
    <col min="1029" max="1029" width="19.28515625" customWidth="1"/>
    <col min="1283" max="1283" width="36.140625" customWidth="1"/>
    <col min="1284" max="1284" width="63.85546875" customWidth="1"/>
    <col min="1285" max="1285" width="19.28515625" customWidth="1"/>
    <col min="1539" max="1539" width="36.140625" customWidth="1"/>
    <col min="1540" max="1540" width="63.85546875" customWidth="1"/>
    <col min="1541" max="1541" width="19.28515625" customWidth="1"/>
    <col min="1795" max="1795" width="36.140625" customWidth="1"/>
    <col min="1796" max="1796" width="63.85546875" customWidth="1"/>
    <col min="1797" max="1797" width="19.28515625" customWidth="1"/>
    <col min="2051" max="2051" width="36.140625" customWidth="1"/>
    <col min="2052" max="2052" width="63.85546875" customWidth="1"/>
    <col min="2053" max="2053" width="19.28515625" customWidth="1"/>
    <col min="2307" max="2307" width="36.140625" customWidth="1"/>
    <col min="2308" max="2308" width="63.85546875" customWidth="1"/>
    <col min="2309" max="2309" width="19.28515625" customWidth="1"/>
    <col min="2563" max="2563" width="36.140625" customWidth="1"/>
    <col min="2564" max="2564" width="63.85546875" customWidth="1"/>
    <col min="2565" max="2565" width="19.28515625" customWidth="1"/>
    <col min="2819" max="2819" width="36.140625" customWidth="1"/>
    <col min="2820" max="2820" width="63.85546875" customWidth="1"/>
    <col min="2821" max="2821" width="19.28515625" customWidth="1"/>
    <col min="3075" max="3075" width="36.140625" customWidth="1"/>
    <col min="3076" max="3076" width="63.85546875" customWidth="1"/>
    <col min="3077" max="3077" width="19.28515625" customWidth="1"/>
    <col min="3331" max="3331" width="36.140625" customWidth="1"/>
    <col min="3332" max="3332" width="63.85546875" customWidth="1"/>
    <col min="3333" max="3333" width="19.28515625" customWidth="1"/>
    <col min="3587" max="3587" width="36.140625" customWidth="1"/>
    <col min="3588" max="3588" width="63.85546875" customWidth="1"/>
    <col min="3589" max="3589" width="19.28515625" customWidth="1"/>
    <col min="3843" max="3843" width="36.140625" customWidth="1"/>
    <col min="3844" max="3844" width="63.85546875" customWidth="1"/>
    <col min="3845" max="3845" width="19.28515625" customWidth="1"/>
    <col min="4099" max="4099" width="36.140625" customWidth="1"/>
    <col min="4100" max="4100" width="63.85546875" customWidth="1"/>
    <col min="4101" max="4101" width="19.28515625" customWidth="1"/>
    <col min="4355" max="4355" width="36.140625" customWidth="1"/>
    <col min="4356" max="4356" width="63.85546875" customWidth="1"/>
    <col min="4357" max="4357" width="19.28515625" customWidth="1"/>
    <col min="4611" max="4611" width="36.140625" customWidth="1"/>
    <col min="4612" max="4612" width="63.85546875" customWidth="1"/>
    <col min="4613" max="4613" width="19.28515625" customWidth="1"/>
    <col min="4867" max="4867" width="36.140625" customWidth="1"/>
    <col min="4868" max="4868" width="63.85546875" customWidth="1"/>
    <col min="4869" max="4869" width="19.28515625" customWidth="1"/>
    <col min="5123" max="5123" width="36.140625" customWidth="1"/>
    <col min="5124" max="5124" width="63.85546875" customWidth="1"/>
    <col min="5125" max="5125" width="19.28515625" customWidth="1"/>
    <col min="5379" max="5379" width="36.140625" customWidth="1"/>
    <col min="5380" max="5380" width="63.85546875" customWidth="1"/>
    <col min="5381" max="5381" width="19.28515625" customWidth="1"/>
    <col min="5635" max="5635" width="36.140625" customWidth="1"/>
    <col min="5636" max="5636" width="63.85546875" customWidth="1"/>
    <col min="5637" max="5637" width="19.28515625" customWidth="1"/>
    <col min="5891" max="5891" width="36.140625" customWidth="1"/>
    <col min="5892" max="5892" width="63.85546875" customWidth="1"/>
    <col min="5893" max="5893" width="19.28515625" customWidth="1"/>
    <col min="6147" max="6147" width="36.140625" customWidth="1"/>
    <col min="6148" max="6148" width="63.85546875" customWidth="1"/>
    <col min="6149" max="6149" width="19.28515625" customWidth="1"/>
    <col min="6403" max="6403" width="36.140625" customWidth="1"/>
    <col min="6404" max="6404" width="63.85546875" customWidth="1"/>
    <col min="6405" max="6405" width="19.28515625" customWidth="1"/>
    <col min="6659" max="6659" width="36.140625" customWidth="1"/>
    <col min="6660" max="6660" width="63.85546875" customWidth="1"/>
    <col min="6661" max="6661" width="19.28515625" customWidth="1"/>
    <col min="6915" max="6915" width="36.140625" customWidth="1"/>
    <col min="6916" max="6916" width="63.85546875" customWidth="1"/>
    <col min="6917" max="6917" width="19.28515625" customWidth="1"/>
    <col min="7171" max="7171" width="36.140625" customWidth="1"/>
    <col min="7172" max="7172" width="63.85546875" customWidth="1"/>
    <col min="7173" max="7173" width="19.28515625" customWidth="1"/>
    <col min="7427" max="7427" width="36.140625" customWidth="1"/>
    <col min="7428" max="7428" width="63.85546875" customWidth="1"/>
    <col min="7429" max="7429" width="19.28515625" customWidth="1"/>
    <col min="7683" max="7683" width="36.140625" customWidth="1"/>
    <col min="7684" max="7684" width="63.85546875" customWidth="1"/>
    <col min="7685" max="7685" width="19.28515625" customWidth="1"/>
    <col min="7939" max="7939" width="36.140625" customWidth="1"/>
    <col min="7940" max="7940" width="63.85546875" customWidth="1"/>
    <col min="7941" max="7941" width="19.28515625" customWidth="1"/>
    <col min="8195" max="8195" width="36.140625" customWidth="1"/>
    <col min="8196" max="8196" width="63.85546875" customWidth="1"/>
    <col min="8197" max="8197" width="19.28515625" customWidth="1"/>
    <col min="8451" max="8451" width="36.140625" customWidth="1"/>
    <col min="8452" max="8452" width="63.85546875" customWidth="1"/>
    <col min="8453" max="8453" width="19.28515625" customWidth="1"/>
    <col min="8707" max="8707" width="36.140625" customWidth="1"/>
    <col min="8708" max="8708" width="63.85546875" customWidth="1"/>
    <col min="8709" max="8709" width="19.28515625" customWidth="1"/>
    <col min="8963" max="8963" width="36.140625" customWidth="1"/>
    <col min="8964" max="8964" width="63.85546875" customWidth="1"/>
    <col min="8965" max="8965" width="19.28515625" customWidth="1"/>
    <col min="9219" max="9219" width="36.140625" customWidth="1"/>
    <col min="9220" max="9220" width="63.85546875" customWidth="1"/>
    <col min="9221" max="9221" width="19.28515625" customWidth="1"/>
    <col min="9475" max="9475" width="36.140625" customWidth="1"/>
    <col min="9476" max="9476" width="63.85546875" customWidth="1"/>
    <col min="9477" max="9477" width="19.28515625" customWidth="1"/>
    <col min="9731" max="9731" width="36.140625" customWidth="1"/>
    <col min="9732" max="9732" width="63.85546875" customWidth="1"/>
    <col min="9733" max="9733" width="19.28515625" customWidth="1"/>
    <col min="9987" max="9987" width="36.140625" customWidth="1"/>
    <col min="9988" max="9988" width="63.85546875" customWidth="1"/>
    <col min="9989" max="9989" width="19.28515625" customWidth="1"/>
    <col min="10243" max="10243" width="36.140625" customWidth="1"/>
    <col min="10244" max="10244" width="63.85546875" customWidth="1"/>
    <col min="10245" max="10245" width="19.28515625" customWidth="1"/>
    <col min="10499" max="10499" width="36.140625" customWidth="1"/>
    <col min="10500" max="10500" width="63.85546875" customWidth="1"/>
    <col min="10501" max="10501" width="19.28515625" customWidth="1"/>
    <col min="10755" max="10755" width="36.140625" customWidth="1"/>
    <col min="10756" max="10756" width="63.85546875" customWidth="1"/>
    <col min="10757" max="10757" width="19.28515625" customWidth="1"/>
    <col min="11011" max="11011" width="36.140625" customWidth="1"/>
    <col min="11012" max="11012" width="63.85546875" customWidth="1"/>
    <col min="11013" max="11013" width="19.28515625" customWidth="1"/>
    <col min="11267" max="11267" width="36.140625" customWidth="1"/>
    <col min="11268" max="11268" width="63.85546875" customWidth="1"/>
    <col min="11269" max="11269" width="19.28515625" customWidth="1"/>
    <col min="11523" max="11523" width="36.140625" customWidth="1"/>
    <col min="11524" max="11524" width="63.85546875" customWidth="1"/>
    <col min="11525" max="11525" width="19.28515625" customWidth="1"/>
    <col min="11779" max="11779" width="36.140625" customWidth="1"/>
    <col min="11780" max="11780" width="63.85546875" customWidth="1"/>
    <col min="11781" max="11781" width="19.28515625" customWidth="1"/>
    <col min="12035" max="12035" width="36.140625" customWidth="1"/>
    <col min="12036" max="12036" width="63.85546875" customWidth="1"/>
    <col min="12037" max="12037" width="19.28515625" customWidth="1"/>
    <col min="12291" max="12291" width="36.140625" customWidth="1"/>
    <col min="12292" max="12292" width="63.85546875" customWidth="1"/>
    <col min="12293" max="12293" width="19.28515625" customWidth="1"/>
    <col min="12547" max="12547" width="36.140625" customWidth="1"/>
    <col min="12548" max="12548" width="63.85546875" customWidth="1"/>
    <col min="12549" max="12549" width="19.28515625" customWidth="1"/>
    <col min="12803" max="12803" width="36.140625" customWidth="1"/>
    <col min="12804" max="12804" width="63.85546875" customWidth="1"/>
    <col min="12805" max="12805" width="19.28515625" customWidth="1"/>
    <col min="13059" max="13059" width="36.140625" customWidth="1"/>
    <col min="13060" max="13060" width="63.85546875" customWidth="1"/>
    <col min="13061" max="13061" width="19.28515625" customWidth="1"/>
    <col min="13315" max="13315" width="36.140625" customWidth="1"/>
    <col min="13316" max="13316" width="63.85546875" customWidth="1"/>
    <col min="13317" max="13317" width="19.28515625" customWidth="1"/>
    <col min="13571" max="13571" width="36.140625" customWidth="1"/>
    <col min="13572" max="13572" width="63.85546875" customWidth="1"/>
    <col min="13573" max="13573" width="19.28515625" customWidth="1"/>
    <col min="13827" max="13827" width="36.140625" customWidth="1"/>
    <col min="13828" max="13828" width="63.85546875" customWidth="1"/>
    <col min="13829" max="13829" width="19.28515625" customWidth="1"/>
    <col min="14083" max="14083" width="36.140625" customWidth="1"/>
    <col min="14084" max="14084" width="63.85546875" customWidth="1"/>
    <col min="14085" max="14085" width="19.28515625" customWidth="1"/>
    <col min="14339" max="14339" width="36.140625" customWidth="1"/>
    <col min="14340" max="14340" width="63.85546875" customWidth="1"/>
    <col min="14341" max="14341" width="19.28515625" customWidth="1"/>
    <col min="14595" max="14595" width="36.140625" customWidth="1"/>
    <col min="14596" max="14596" width="63.85546875" customWidth="1"/>
    <col min="14597" max="14597" width="19.28515625" customWidth="1"/>
    <col min="14851" max="14851" width="36.140625" customWidth="1"/>
    <col min="14852" max="14852" width="63.85546875" customWidth="1"/>
    <col min="14853" max="14853" width="19.28515625" customWidth="1"/>
    <col min="15107" max="15107" width="36.140625" customWidth="1"/>
    <col min="15108" max="15108" width="63.85546875" customWidth="1"/>
    <col min="15109" max="15109" width="19.28515625" customWidth="1"/>
    <col min="15363" max="15363" width="36.140625" customWidth="1"/>
    <col min="15364" max="15364" width="63.85546875" customWidth="1"/>
    <col min="15365" max="15365" width="19.28515625" customWidth="1"/>
    <col min="15619" max="15619" width="36.140625" customWidth="1"/>
    <col min="15620" max="15620" width="63.85546875" customWidth="1"/>
    <col min="15621" max="15621" width="19.28515625" customWidth="1"/>
    <col min="15875" max="15875" width="36.140625" customWidth="1"/>
    <col min="15876" max="15876" width="63.85546875" customWidth="1"/>
    <col min="15877" max="15877" width="19.28515625" customWidth="1"/>
    <col min="16131" max="16131" width="36.140625" customWidth="1"/>
    <col min="16132" max="16132" width="63.85546875" customWidth="1"/>
    <col min="16133" max="16133" width="19.28515625" customWidth="1"/>
  </cols>
  <sheetData>
    <row r="1" spans="1:5" ht="18.75" x14ac:dyDescent="0.3">
      <c r="C1" s="153" t="s">
        <v>0</v>
      </c>
      <c r="D1" s="153"/>
      <c r="E1" s="153"/>
    </row>
    <row r="2" spans="1:5" ht="18.75" x14ac:dyDescent="0.3">
      <c r="C2" s="153" t="s">
        <v>31</v>
      </c>
      <c r="D2" s="153"/>
      <c r="E2" s="153"/>
    </row>
    <row r="4" spans="1:5" ht="18.75" customHeight="1" x14ac:dyDescent="0.3">
      <c r="A4" s="23"/>
      <c r="B4" s="23"/>
      <c r="C4" s="23"/>
      <c r="D4" s="23"/>
      <c r="E4" s="24" t="s">
        <v>125</v>
      </c>
    </row>
    <row r="5" spans="1:5" ht="18.75" customHeight="1" x14ac:dyDescent="0.3">
      <c r="A5" s="23"/>
      <c r="B5" s="108"/>
      <c r="C5" s="108"/>
      <c r="D5" s="108"/>
      <c r="E5" s="108" t="s">
        <v>1</v>
      </c>
    </row>
    <row r="6" spans="1:5" ht="18.75" customHeight="1" x14ac:dyDescent="0.3">
      <c r="A6" s="23"/>
      <c r="B6" s="108"/>
      <c r="C6" s="108"/>
      <c r="D6" s="108"/>
      <c r="E6" s="108" t="s">
        <v>2</v>
      </c>
    </row>
    <row r="7" spans="1:5" ht="18.75" customHeight="1" x14ac:dyDescent="0.3">
      <c r="A7" s="23"/>
      <c r="B7" s="108"/>
      <c r="C7" s="108"/>
      <c r="D7" s="108"/>
      <c r="E7" s="108" t="s">
        <v>33</v>
      </c>
    </row>
    <row r="8" spans="1:5" ht="18.75" customHeight="1" x14ac:dyDescent="0.3">
      <c r="A8" s="23"/>
      <c r="B8" s="108"/>
      <c r="C8" s="108"/>
      <c r="D8" s="108"/>
      <c r="E8" s="108" t="s">
        <v>303</v>
      </c>
    </row>
    <row r="9" spans="1:5" ht="18.75" customHeight="1" x14ac:dyDescent="0.3">
      <c r="A9" s="23"/>
      <c r="B9" s="108"/>
      <c r="C9" s="108"/>
      <c r="D9" s="108"/>
      <c r="E9" s="108" t="s">
        <v>304</v>
      </c>
    </row>
    <row r="10" spans="1:5" ht="18.75" customHeight="1" x14ac:dyDescent="0.3">
      <c r="A10" s="23"/>
      <c r="B10" s="108"/>
      <c r="C10" s="108"/>
      <c r="D10" s="108"/>
      <c r="E10" s="108" t="s">
        <v>305</v>
      </c>
    </row>
    <row r="11" spans="1:5" ht="18.75" customHeight="1" x14ac:dyDescent="0.3">
      <c r="A11" s="23"/>
      <c r="B11" s="23"/>
      <c r="C11" s="23"/>
      <c r="D11" s="23"/>
      <c r="E11" s="24"/>
    </row>
    <row r="12" spans="1:5" ht="39" customHeight="1" x14ac:dyDescent="0.25">
      <c r="A12" s="145" t="s">
        <v>306</v>
      </c>
      <c r="B12" s="145"/>
      <c r="C12" s="145"/>
      <c r="D12" s="145"/>
      <c r="E12" s="145"/>
    </row>
    <row r="13" spans="1:5" ht="15" customHeight="1" x14ac:dyDescent="0.25">
      <c r="A13" s="25"/>
    </row>
    <row r="14" spans="1:5" ht="18.75" customHeight="1" x14ac:dyDescent="0.25">
      <c r="A14" s="146" t="s">
        <v>34</v>
      </c>
      <c r="B14" s="148" t="s">
        <v>35</v>
      </c>
      <c r="C14" s="150" t="s">
        <v>6</v>
      </c>
      <c r="D14" s="151"/>
      <c r="E14" s="152"/>
    </row>
    <row r="15" spans="1:5" ht="39" customHeight="1" x14ac:dyDescent="0.25">
      <c r="A15" s="147"/>
      <c r="B15" s="149"/>
      <c r="C15" s="26" t="s">
        <v>273</v>
      </c>
      <c r="D15" s="26" t="s">
        <v>280</v>
      </c>
      <c r="E15" s="26" t="s">
        <v>290</v>
      </c>
    </row>
    <row r="16" spans="1:5" s="28" customFormat="1" ht="12.75" x14ac:dyDescent="0.2">
      <c r="A16" s="27">
        <v>1</v>
      </c>
      <c r="B16" s="27">
        <v>2</v>
      </c>
      <c r="C16" s="27">
        <v>3</v>
      </c>
      <c r="D16" s="27">
        <v>4</v>
      </c>
      <c r="E16" s="27">
        <v>5</v>
      </c>
    </row>
    <row r="17" spans="1:5" ht="57" customHeight="1" x14ac:dyDescent="0.25">
      <c r="A17" s="29" t="s">
        <v>36</v>
      </c>
      <c r="B17" s="114" t="s">
        <v>307</v>
      </c>
      <c r="C17" s="115">
        <f>C18</f>
        <v>0</v>
      </c>
      <c r="D17" s="115">
        <f t="shared" ref="D17:E17" si="0">D18</f>
        <v>0</v>
      </c>
      <c r="E17" s="115">
        <f t="shared" si="0"/>
        <v>0</v>
      </c>
    </row>
    <row r="18" spans="1:5" ht="38.25" customHeight="1" x14ac:dyDescent="0.25">
      <c r="A18" s="29" t="s">
        <v>37</v>
      </c>
      <c r="B18" s="114" t="s">
        <v>308</v>
      </c>
      <c r="C18" s="115">
        <f>C19+C24</f>
        <v>0</v>
      </c>
      <c r="D18" s="115">
        <f t="shared" ref="D18:E18" si="1">D19+D24</f>
        <v>0</v>
      </c>
      <c r="E18" s="115">
        <f t="shared" si="1"/>
        <v>0</v>
      </c>
    </row>
    <row r="19" spans="1:5" ht="21.75" customHeight="1" x14ac:dyDescent="0.25">
      <c r="A19" s="30" t="s">
        <v>38</v>
      </c>
      <c r="B19" s="65" t="s">
        <v>309</v>
      </c>
      <c r="C19" s="116">
        <f>C20</f>
        <v>-12044569.09</v>
      </c>
      <c r="D19" s="116">
        <f t="shared" ref="D19:E22" si="2">D20</f>
        <v>-9003281.0800000001</v>
      </c>
      <c r="E19" s="116">
        <f t="shared" si="2"/>
        <v>-8325351.6399999997</v>
      </c>
    </row>
    <row r="20" spans="1:5" ht="37.5" x14ac:dyDescent="0.25">
      <c r="A20" s="30" t="s">
        <v>39</v>
      </c>
      <c r="B20" s="65" t="s">
        <v>310</v>
      </c>
      <c r="C20" s="116">
        <f>C21</f>
        <v>-12044569.09</v>
      </c>
      <c r="D20" s="116">
        <f t="shared" si="2"/>
        <v>-9003281.0800000001</v>
      </c>
      <c r="E20" s="116">
        <f t="shared" si="2"/>
        <v>-8325351.6399999997</v>
      </c>
    </row>
    <row r="21" spans="1:5" ht="37.5" x14ac:dyDescent="0.25">
      <c r="A21" s="30" t="s">
        <v>40</v>
      </c>
      <c r="B21" s="65" t="s">
        <v>311</v>
      </c>
      <c r="C21" s="116">
        <f>C22</f>
        <v>-12044569.09</v>
      </c>
      <c r="D21" s="116">
        <f t="shared" si="2"/>
        <v>-9003281.0800000001</v>
      </c>
      <c r="E21" s="116">
        <f t="shared" si="2"/>
        <v>-8325351.6399999997</v>
      </c>
    </row>
    <row r="22" spans="1:5" ht="56.25" x14ac:dyDescent="0.25">
      <c r="A22" s="30" t="s">
        <v>41</v>
      </c>
      <c r="B22" s="65" t="s">
        <v>312</v>
      </c>
      <c r="C22" s="116">
        <f>C23</f>
        <v>-12044569.09</v>
      </c>
      <c r="D22" s="116">
        <f t="shared" si="2"/>
        <v>-9003281.0800000001</v>
      </c>
      <c r="E22" s="116">
        <f t="shared" si="2"/>
        <v>-8325351.6399999997</v>
      </c>
    </row>
    <row r="23" spans="1:5" ht="56.25" x14ac:dyDescent="0.25">
      <c r="A23" s="30" t="s">
        <v>42</v>
      </c>
      <c r="B23" s="65" t="s">
        <v>312</v>
      </c>
      <c r="C23" s="116">
        <v>-12044569.09</v>
      </c>
      <c r="D23" s="116">
        <v>-9003281.0800000001</v>
      </c>
      <c r="E23" s="116">
        <v>-8325351.6399999997</v>
      </c>
    </row>
    <row r="24" spans="1:5" ht="21" customHeight="1" x14ac:dyDescent="0.25">
      <c r="A24" s="30" t="s">
        <v>43</v>
      </c>
      <c r="B24" s="65" t="s">
        <v>313</v>
      </c>
      <c r="C24" s="116">
        <f>C25</f>
        <v>12044569.09</v>
      </c>
      <c r="D24" s="116">
        <f t="shared" ref="D24:E27" si="3">D25</f>
        <v>9003281.0800000001</v>
      </c>
      <c r="E24" s="116">
        <f t="shared" si="3"/>
        <v>8325351.6399999997</v>
      </c>
    </row>
    <row r="25" spans="1:5" ht="37.5" x14ac:dyDescent="0.25">
      <c r="A25" s="30" t="s">
        <v>44</v>
      </c>
      <c r="B25" s="65" t="s">
        <v>314</v>
      </c>
      <c r="C25" s="116">
        <f>C26</f>
        <v>12044569.09</v>
      </c>
      <c r="D25" s="116">
        <f t="shared" si="3"/>
        <v>9003281.0800000001</v>
      </c>
      <c r="E25" s="116">
        <f t="shared" si="3"/>
        <v>8325351.6399999997</v>
      </c>
    </row>
    <row r="26" spans="1:5" ht="37.5" x14ac:dyDescent="0.25">
      <c r="A26" s="30" t="s">
        <v>45</v>
      </c>
      <c r="B26" s="65" t="s">
        <v>315</v>
      </c>
      <c r="C26" s="116">
        <f>C27</f>
        <v>12044569.09</v>
      </c>
      <c r="D26" s="116">
        <f t="shared" si="3"/>
        <v>9003281.0800000001</v>
      </c>
      <c r="E26" s="116">
        <f t="shared" si="3"/>
        <v>8325351.6399999997</v>
      </c>
    </row>
    <row r="27" spans="1:5" ht="38.25" customHeight="1" x14ac:dyDescent="0.25">
      <c r="A27" s="30" t="s">
        <v>46</v>
      </c>
      <c r="B27" s="65" t="s">
        <v>316</v>
      </c>
      <c r="C27" s="116">
        <f>C28</f>
        <v>12044569.09</v>
      </c>
      <c r="D27" s="116">
        <f t="shared" si="3"/>
        <v>9003281.0800000001</v>
      </c>
      <c r="E27" s="116">
        <f t="shared" si="3"/>
        <v>8325351.6399999997</v>
      </c>
    </row>
    <row r="28" spans="1:5" ht="38.25" customHeight="1" x14ac:dyDescent="0.25">
      <c r="A28" s="30" t="s">
        <v>47</v>
      </c>
      <c r="B28" s="65" t="s">
        <v>316</v>
      </c>
      <c r="C28" s="116">
        <v>12044569.09</v>
      </c>
      <c r="D28" s="116">
        <v>9003281.0800000001</v>
      </c>
      <c r="E28" s="116">
        <v>8325351.6399999997</v>
      </c>
    </row>
  </sheetData>
  <mergeCells count="6">
    <mergeCell ref="A12:E12"/>
    <mergeCell ref="A14:A15"/>
    <mergeCell ref="B14:B15"/>
    <mergeCell ref="C14:E14"/>
    <mergeCell ref="C1:E1"/>
    <mergeCell ref="C2:E2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5"/>
  <sheetViews>
    <sheetView workbookViewId="0">
      <selection activeCell="A11" sqref="A11:D11"/>
    </sheetView>
  </sheetViews>
  <sheetFormatPr defaultRowHeight="18.75" x14ac:dyDescent="0.3"/>
  <cols>
    <col min="1" max="1" width="63.140625" style="2" customWidth="1"/>
    <col min="2" max="2" width="20.85546875" style="86" customWidth="1"/>
    <col min="3" max="3" width="15" style="86" customWidth="1"/>
    <col min="4" max="4" width="21.7109375" style="52" customWidth="1"/>
    <col min="5" max="16384" width="9.140625" style="2"/>
  </cols>
  <sheetData>
    <row r="1" spans="1:5" x14ac:dyDescent="0.3">
      <c r="A1" s="153" t="s">
        <v>125</v>
      </c>
      <c r="B1" s="153"/>
      <c r="C1" s="153"/>
      <c r="D1" s="153"/>
      <c r="E1" s="23"/>
    </row>
    <row r="2" spans="1:5" x14ac:dyDescent="0.3">
      <c r="A2" s="153" t="s">
        <v>31</v>
      </c>
      <c r="B2" s="153"/>
      <c r="C2" s="153"/>
      <c r="D2" s="153"/>
      <c r="E2" s="23"/>
    </row>
    <row r="4" spans="1:5" x14ac:dyDescent="0.3">
      <c r="A4" s="31"/>
      <c r="B4" s="31"/>
      <c r="C4" s="117"/>
      <c r="D4" s="31" t="s">
        <v>32</v>
      </c>
    </row>
    <row r="5" spans="1:5" x14ac:dyDescent="0.3">
      <c r="A5" s="108"/>
      <c r="B5" s="108"/>
      <c r="C5" s="118"/>
      <c r="D5" s="108" t="s">
        <v>1</v>
      </c>
    </row>
    <row r="6" spans="1:5" x14ac:dyDescent="0.3">
      <c r="A6" s="108"/>
      <c r="B6" s="108"/>
      <c r="C6" s="118"/>
      <c r="D6" s="108" t="s">
        <v>2</v>
      </c>
    </row>
    <row r="7" spans="1:5" x14ac:dyDescent="0.3">
      <c r="A7" s="108"/>
      <c r="B7" s="108"/>
      <c r="C7" s="118"/>
      <c r="D7" s="108" t="s">
        <v>33</v>
      </c>
    </row>
    <row r="8" spans="1:5" x14ac:dyDescent="0.3">
      <c r="A8" s="108"/>
      <c r="B8" s="108"/>
      <c r="C8" s="118"/>
      <c r="D8" s="108" t="s">
        <v>317</v>
      </c>
    </row>
    <row r="9" spans="1:5" x14ac:dyDescent="0.3">
      <c r="A9" s="108"/>
      <c r="B9" s="108"/>
      <c r="C9" s="118"/>
      <c r="D9" s="108" t="s">
        <v>318</v>
      </c>
    </row>
    <row r="10" spans="1:5" x14ac:dyDescent="0.3">
      <c r="A10" s="108"/>
      <c r="B10" s="108"/>
      <c r="C10" s="118"/>
      <c r="D10" s="108" t="s">
        <v>319</v>
      </c>
    </row>
    <row r="11" spans="1:5" ht="121.5" customHeight="1" x14ac:dyDescent="0.3">
      <c r="A11" s="154" t="s">
        <v>357</v>
      </c>
      <c r="B11" s="154"/>
      <c r="C11" s="154"/>
      <c r="D11" s="154"/>
    </row>
    <row r="12" spans="1:5" x14ac:dyDescent="0.3">
      <c r="A12" s="155"/>
      <c r="B12" s="155"/>
      <c r="C12" s="155"/>
      <c r="D12" s="155"/>
    </row>
    <row r="13" spans="1:5" x14ac:dyDescent="0.3">
      <c r="A13" s="156" t="s">
        <v>48</v>
      </c>
      <c r="B13" s="156" t="s">
        <v>49</v>
      </c>
      <c r="C13" s="157" t="s">
        <v>50</v>
      </c>
      <c r="D13" s="158" t="s">
        <v>6</v>
      </c>
    </row>
    <row r="14" spans="1:5" x14ac:dyDescent="0.3">
      <c r="A14" s="156"/>
      <c r="B14" s="156"/>
      <c r="C14" s="157"/>
      <c r="D14" s="159"/>
    </row>
    <row r="15" spans="1:5" s="35" customFormat="1" ht="12.75" x14ac:dyDescent="0.2">
      <c r="A15" s="32">
        <v>1</v>
      </c>
      <c r="B15" s="32">
        <v>2</v>
      </c>
      <c r="C15" s="119">
        <v>3</v>
      </c>
      <c r="D15" s="34">
        <v>4</v>
      </c>
    </row>
    <row r="16" spans="1:5" s="35" customFormat="1" ht="42.75" customHeight="1" x14ac:dyDescent="0.2">
      <c r="A16" s="36" t="s">
        <v>199</v>
      </c>
      <c r="B16" s="37" t="s">
        <v>200</v>
      </c>
      <c r="C16" s="120"/>
      <c r="D16" s="38">
        <f>D17</f>
        <v>1729018</v>
      </c>
    </row>
    <row r="17" spans="1:4" s="35" customFormat="1" ht="43.5" customHeight="1" x14ac:dyDescent="0.2">
      <c r="A17" s="22" t="s">
        <v>201</v>
      </c>
      <c r="B17" s="39" t="s">
        <v>202</v>
      </c>
      <c r="C17" s="121"/>
      <c r="D17" s="40">
        <f>D18</f>
        <v>1729018</v>
      </c>
    </row>
    <row r="18" spans="1:4" s="35" customFormat="1" ht="56.25" x14ac:dyDescent="0.2">
      <c r="A18" s="41" t="s">
        <v>275</v>
      </c>
      <c r="B18" s="42" t="s">
        <v>203</v>
      </c>
      <c r="C18" s="122"/>
      <c r="D18" s="43">
        <f>D19</f>
        <v>1729018</v>
      </c>
    </row>
    <row r="19" spans="1:4" s="35" customFormat="1" ht="206.25" x14ac:dyDescent="0.2">
      <c r="A19" s="44" t="s">
        <v>320</v>
      </c>
      <c r="B19" s="45" t="s">
        <v>321</v>
      </c>
      <c r="C19" s="123">
        <v>200</v>
      </c>
      <c r="D19" s="46">
        <v>1729018</v>
      </c>
    </row>
    <row r="20" spans="1:4" ht="44.25" customHeight="1" x14ac:dyDescent="0.3">
      <c r="A20" s="36" t="s">
        <v>51</v>
      </c>
      <c r="B20" s="37" t="s">
        <v>52</v>
      </c>
      <c r="C20" s="120"/>
      <c r="D20" s="38">
        <f>D21</f>
        <v>1115320.01</v>
      </c>
    </row>
    <row r="21" spans="1:4" ht="44.25" customHeight="1" x14ac:dyDescent="0.3">
      <c r="A21" s="22" t="s">
        <v>53</v>
      </c>
      <c r="B21" s="39" t="s">
        <v>54</v>
      </c>
      <c r="C21" s="121"/>
      <c r="D21" s="40">
        <f>D22</f>
        <v>1115320.01</v>
      </c>
    </row>
    <row r="22" spans="1:4" s="21" customFormat="1" ht="56.25" x14ac:dyDescent="0.3">
      <c r="A22" s="41" t="s">
        <v>55</v>
      </c>
      <c r="B22" s="42" t="s">
        <v>56</v>
      </c>
      <c r="C22" s="122"/>
      <c r="D22" s="43">
        <f>D23+D24+D25</f>
        <v>1115320.01</v>
      </c>
    </row>
    <row r="23" spans="1:4" ht="56.25" x14ac:dyDescent="0.3">
      <c r="A23" s="44" t="s">
        <v>57</v>
      </c>
      <c r="B23" s="45" t="s">
        <v>58</v>
      </c>
      <c r="C23" s="123">
        <v>200</v>
      </c>
      <c r="D23" s="46">
        <v>1100320.01</v>
      </c>
    </row>
    <row r="24" spans="1:4" ht="56.25" x14ac:dyDescent="0.3">
      <c r="A24" s="44" t="s">
        <v>59</v>
      </c>
      <c r="B24" s="45" t="s">
        <v>60</v>
      </c>
      <c r="C24" s="123">
        <v>200</v>
      </c>
      <c r="D24" s="46">
        <v>10000</v>
      </c>
    </row>
    <row r="25" spans="1:4" ht="56.25" x14ac:dyDescent="0.3">
      <c r="A25" s="44" t="s">
        <v>322</v>
      </c>
      <c r="B25" s="45" t="s">
        <v>276</v>
      </c>
      <c r="C25" s="123">
        <v>200</v>
      </c>
      <c r="D25" s="46">
        <v>5000</v>
      </c>
    </row>
    <row r="26" spans="1:4" ht="55.5" customHeight="1" x14ac:dyDescent="0.3">
      <c r="A26" s="36" t="s">
        <v>61</v>
      </c>
      <c r="B26" s="37" t="s">
        <v>62</v>
      </c>
      <c r="C26" s="120"/>
      <c r="D26" s="38">
        <f>D27</f>
        <v>4325280</v>
      </c>
    </row>
    <row r="27" spans="1:4" ht="37.5" x14ac:dyDescent="0.3">
      <c r="A27" s="47" t="s">
        <v>63</v>
      </c>
      <c r="B27" s="39" t="s">
        <v>64</v>
      </c>
      <c r="C27" s="121"/>
      <c r="D27" s="40">
        <f>D28</f>
        <v>4325280</v>
      </c>
    </row>
    <row r="28" spans="1:4" s="21" customFormat="1" ht="56.25" x14ac:dyDescent="0.3">
      <c r="A28" s="41" t="s">
        <v>65</v>
      </c>
      <c r="B28" s="42" t="s">
        <v>66</v>
      </c>
      <c r="C28" s="122"/>
      <c r="D28" s="43">
        <f>D29+D30+D31</f>
        <v>4325280</v>
      </c>
    </row>
    <row r="29" spans="1:4" ht="131.25" x14ac:dyDescent="0.3">
      <c r="A29" s="44" t="s">
        <v>67</v>
      </c>
      <c r="B29" s="45" t="s">
        <v>68</v>
      </c>
      <c r="C29" s="123">
        <v>100</v>
      </c>
      <c r="D29" s="46">
        <v>4088280</v>
      </c>
    </row>
    <row r="30" spans="1:4" ht="75" x14ac:dyDescent="0.3">
      <c r="A30" s="44" t="s">
        <v>69</v>
      </c>
      <c r="B30" s="45" t="s">
        <v>68</v>
      </c>
      <c r="C30" s="123">
        <v>200</v>
      </c>
      <c r="D30" s="46">
        <v>236000</v>
      </c>
    </row>
    <row r="31" spans="1:4" ht="56.25" x14ac:dyDescent="0.3">
      <c r="A31" s="44" t="s">
        <v>70</v>
      </c>
      <c r="B31" s="45" t="s">
        <v>68</v>
      </c>
      <c r="C31" s="123">
        <v>800</v>
      </c>
      <c r="D31" s="46">
        <v>1000</v>
      </c>
    </row>
    <row r="32" spans="1:4" ht="37.5" x14ac:dyDescent="0.3">
      <c r="A32" s="36" t="s">
        <v>71</v>
      </c>
      <c r="B32" s="37" t="s">
        <v>72</v>
      </c>
      <c r="C32" s="120"/>
      <c r="D32" s="38">
        <f>D33+D36</f>
        <v>132500</v>
      </c>
    </row>
    <row r="33" spans="1:4" ht="37.5" x14ac:dyDescent="0.3">
      <c r="A33" s="47" t="s">
        <v>73</v>
      </c>
      <c r="B33" s="39" t="s">
        <v>74</v>
      </c>
      <c r="C33" s="121"/>
      <c r="D33" s="40">
        <f>D34</f>
        <v>1000</v>
      </c>
    </row>
    <row r="34" spans="1:4" s="21" customFormat="1" ht="37.5" x14ac:dyDescent="0.3">
      <c r="A34" s="41" t="s">
        <v>75</v>
      </c>
      <c r="B34" s="42" t="s">
        <v>76</v>
      </c>
      <c r="C34" s="122"/>
      <c r="D34" s="43">
        <f>D35</f>
        <v>1000</v>
      </c>
    </row>
    <row r="35" spans="1:4" ht="56.25" x14ac:dyDescent="0.3">
      <c r="A35" s="44" t="s">
        <v>77</v>
      </c>
      <c r="B35" s="45" t="s">
        <v>78</v>
      </c>
      <c r="C35" s="123">
        <v>200</v>
      </c>
      <c r="D35" s="46">
        <v>1000</v>
      </c>
    </row>
    <row r="36" spans="1:4" ht="56.25" x14ac:dyDescent="0.3">
      <c r="A36" s="47" t="s">
        <v>79</v>
      </c>
      <c r="B36" s="39" t="s">
        <v>80</v>
      </c>
      <c r="C36" s="121"/>
      <c r="D36" s="40">
        <f>D37+D39</f>
        <v>131500</v>
      </c>
    </row>
    <row r="37" spans="1:4" s="21" customFormat="1" ht="56.25" x14ac:dyDescent="0.3">
      <c r="A37" s="41" t="s">
        <v>81</v>
      </c>
      <c r="B37" s="42" t="s">
        <v>82</v>
      </c>
      <c r="C37" s="122"/>
      <c r="D37" s="43">
        <f>D38</f>
        <v>111500</v>
      </c>
    </row>
    <row r="38" spans="1:4" s="124" customFormat="1" ht="66" customHeight="1" x14ac:dyDescent="0.3">
      <c r="A38" s="44" t="s">
        <v>149</v>
      </c>
      <c r="B38" s="45" t="s">
        <v>83</v>
      </c>
      <c r="C38" s="123">
        <v>200</v>
      </c>
      <c r="D38" s="46">
        <v>111500</v>
      </c>
    </row>
    <row r="39" spans="1:4" s="21" customFormat="1" ht="37.5" x14ac:dyDescent="0.3">
      <c r="A39" s="41" t="s">
        <v>84</v>
      </c>
      <c r="B39" s="42" t="s">
        <v>85</v>
      </c>
      <c r="C39" s="122"/>
      <c r="D39" s="43">
        <f>D40</f>
        <v>20000</v>
      </c>
    </row>
    <row r="40" spans="1:4" ht="56.25" x14ac:dyDescent="0.3">
      <c r="A40" s="44" t="s">
        <v>86</v>
      </c>
      <c r="B40" s="45" t="s">
        <v>87</v>
      </c>
      <c r="C40" s="123">
        <v>800</v>
      </c>
      <c r="D40" s="46">
        <v>20000</v>
      </c>
    </row>
    <row r="41" spans="1:4" ht="56.25" x14ac:dyDescent="0.3">
      <c r="A41" s="36" t="s">
        <v>323</v>
      </c>
      <c r="B41" s="37" t="s">
        <v>88</v>
      </c>
      <c r="C41" s="120"/>
      <c r="D41" s="38">
        <f>D42</f>
        <v>4000</v>
      </c>
    </row>
    <row r="42" spans="1:4" ht="56.25" x14ac:dyDescent="0.3">
      <c r="A42" s="18" t="s">
        <v>89</v>
      </c>
      <c r="B42" s="48" t="s">
        <v>90</v>
      </c>
      <c r="C42" s="125"/>
      <c r="D42" s="40">
        <f>D43</f>
        <v>4000</v>
      </c>
    </row>
    <row r="43" spans="1:4" s="21" customFormat="1" ht="56.25" x14ac:dyDescent="0.3">
      <c r="A43" s="41" t="s">
        <v>91</v>
      </c>
      <c r="B43" s="42" t="s">
        <v>92</v>
      </c>
      <c r="C43" s="122"/>
      <c r="D43" s="43">
        <f>D44</f>
        <v>4000</v>
      </c>
    </row>
    <row r="44" spans="1:4" ht="93.75" x14ac:dyDescent="0.3">
      <c r="A44" s="44" t="s">
        <v>93</v>
      </c>
      <c r="B44" s="45" t="s">
        <v>94</v>
      </c>
      <c r="C44" s="123">
        <v>200</v>
      </c>
      <c r="D44" s="46">
        <v>4000</v>
      </c>
    </row>
    <row r="45" spans="1:4" ht="56.25" x14ac:dyDescent="0.3">
      <c r="A45" s="36" t="s">
        <v>95</v>
      </c>
      <c r="B45" s="37" t="s">
        <v>96</v>
      </c>
      <c r="C45" s="120"/>
      <c r="D45" s="38">
        <f>D46+D57</f>
        <v>3736430</v>
      </c>
    </row>
    <row r="46" spans="1:4" ht="37.5" x14ac:dyDescent="0.3">
      <c r="A46" s="47" t="s">
        <v>97</v>
      </c>
      <c r="B46" s="39" t="s">
        <v>98</v>
      </c>
      <c r="C46" s="121"/>
      <c r="D46" s="40">
        <f>D47+D49+D53+D55</f>
        <v>3595930</v>
      </c>
    </row>
    <row r="47" spans="1:4" s="21" customFormat="1" ht="45.75" customHeight="1" x14ac:dyDescent="0.3">
      <c r="A47" s="41" t="s">
        <v>99</v>
      </c>
      <c r="B47" s="42" t="s">
        <v>100</v>
      </c>
      <c r="C47" s="122"/>
      <c r="D47" s="43">
        <f>D48</f>
        <v>845000</v>
      </c>
    </row>
    <row r="48" spans="1:4" s="126" customFormat="1" ht="131.25" x14ac:dyDescent="0.3">
      <c r="A48" s="44" t="s">
        <v>101</v>
      </c>
      <c r="B48" s="45" t="s">
        <v>102</v>
      </c>
      <c r="C48" s="123">
        <v>100</v>
      </c>
      <c r="D48" s="46">
        <v>845000</v>
      </c>
    </row>
    <row r="49" spans="1:4" s="21" customFormat="1" ht="75" x14ac:dyDescent="0.3">
      <c r="A49" s="41" t="s">
        <v>324</v>
      </c>
      <c r="B49" s="42" t="s">
        <v>103</v>
      </c>
      <c r="C49" s="122"/>
      <c r="D49" s="43">
        <f>D50+D51+D52</f>
        <v>2715930</v>
      </c>
    </row>
    <row r="50" spans="1:4" ht="131.25" x14ac:dyDescent="0.3">
      <c r="A50" s="44" t="s">
        <v>104</v>
      </c>
      <c r="B50" s="45" t="s">
        <v>105</v>
      </c>
      <c r="C50" s="123">
        <v>100</v>
      </c>
      <c r="D50" s="46">
        <v>2575080</v>
      </c>
    </row>
    <row r="51" spans="1:4" ht="75" x14ac:dyDescent="0.3">
      <c r="A51" s="44" t="s">
        <v>106</v>
      </c>
      <c r="B51" s="45" t="s">
        <v>105</v>
      </c>
      <c r="C51" s="123">
        <v>200</v>
      </c>
      <c r="D51" s="46">
        <v>139850</v>
      </c>
    </row>
    <row r="52" spans="1:4" ht="56.25" x14ac:dyDescent="0.3">
      <c r="A52" s="44" t="s">
        <v>107</v>
      </c>
      <c r="B52" s="45" t="s">
        <v>105</v>
      </c>
      <c r="C52" s="123">
        <v>800</v>
      </c>
      <c r="D52" s="46">
        <v>1000</v>
      </c>
    </row>
    <row r="53" spans="1:4" s="21" customFormat="1" ht="56.25" x14ac:dyDescent="0.3">
      <c r="A53" s="41" t="s">
        <v>204</v>
      </c>
      <c r="B53" s="42" t="s">
        <v>205</v>
      </c>
      <c r="C53" s="122"/>
      <c r="D53" s="43">
        <f>D54</f>
        <v>5000</v>
      </c>
    </row>
    <row r="54" spans="1:4" ht="93.75" x14ac:dyDescent="0.3">
      <c r="A54" s="44" t="s">
        <v>206</v>
      </c>
      <c r="B54" s="45" t="s">
        <v>207</v>
      </c>
      <c r="C54" s="123">
        <v>200</v>
      </c>
      <c r="D54" s="46">
        <v>5000</v>
      </c>
    </row>
    <row r="55" spans="1:4" ht="56.25" x14ac:dyDescent="0.3">
      <c r="A55" s="41" t="s">
        <v>208</v>
      </c>
      <c r="B55" s="42" t="s">
        <v>209</v>
      </c>
      <c r="C55" s="123"/>
      <c r="D55" s="43">
        <f>D56</f>
        <v>30000</v>
      </c>
    </row>
    <row r="56" spans="1:4" s="124" customFormat="1" ht="131.25" x14ac:dyDescent="0.3">
      <c r="A56" s="44" t="s">
        <v>210</v>
      </c>
      <c r="B56" s="45" t="s">
        <v>211</v>
      </c>
      <c r="C56" s="123">
        <v>200</v>
      </c>
      <c r="D56" s="46">
        <v>30000</v>
      </c>
    </row>
    <row r="57" spans="1:4" ht="75" x14ac:dyDescent="0.3">
      <c r="A57" s="47" t="s">
        <v>283</v>
      </c>
      <c r="B57" s="39" t="s">
        <v>212</v>
      </c>
      <c r="C57" s="121"/>
      <c r="D57" s="40">
        <f>D58</f>
        <v>140500</v>
      </c>
    </row>
    <row r="58" spans="1:4" s="21" customFormat="1" ht="56.25" x14ac:dyDescent="0.3">
      <c r="A58" s="41" t="s">
        <v>213</v>
      </c>
      <c r="B58" s="42" t="s">
        <v>214</v>
      </c>
      <c r="C58" s="122"/>
      <c r="D58" s="43">
        <f>D59+D60+D62+D63+D61</f>
        <v>140500</v>
      </c>
    </row>
    <row r="59" spans="1:4" ht="56.25" x14ac:dyDescent="0.3">
      <c r="A59" s="44" t="s">
        <v>215</v>
      </c>
      <c r="B59" s="45" t="s">
        <v>216</v>
      </c>
      <c r="C59" s="123">
        <v>200</v>
      </c>
      <c r="D59" s="46">
        <v>5000</v>
      </c>
    </row>
    <row r="60" spans="1:4" ht="75" x14ac:dyDescent="0.3">
      <c r="A60" s="44" t="s">
        <v>217</v>
      </c>
      <c r="B60" s="45" t="s">
        <v>218</v>
      </c>
      <c r="C60" s="123">
        <v>200</v>
      </c>
      <c r="D60" s="46">
        <v>33400</v>
      </c>
    </row>
    <row r="61" spans="1:4" ht="93.75" x14ac:dyDescent="0.3">
      <c r="A61" s="44" t="s">
        <v>325</v>
      </c>
      <c r="B61" s="45" t="s">
        <v>326</v>
      </c>
      <c r="C61" s="123">
        <v>200</v>
      </c>
      <c r="D61" s="46">
        <v>3000</v>
      </c>
    </row>
    <row r="62" spans="1:4" ht="93.75" x14ac:dyDescent="0.3">
      <c r="A62" s="44" t="s">
        <v>277</v>
      </c>
      <c r="B62" s="45" t="s">
        <v>278</v>
      </c>
      <c r="C62" s="123">
        <v>200</v>
      </c>
      <c r="D62" s="46">
        <v>98300</v>
      </c>
    </row>
    <row r="63" spans="1:4" ht="56.25" x14ac:dyDescent="0.3">
      <c r="A63" s="44" t="s">
        <v>279</v>
      </c>
      <c r="B63" s="45" t="s">
        <v>278</v>
      </c>
      <c r="C63" s="123">
        <v>800</v>
      </c>
      <c r="D63" s="46">
        <v>800</v>
      </c>
    </row>
    <row r="64" spans="1:4" ht="75" x14ac:dyDescent="0.3">
      <c r="A64" s="36" t="s">
        <v>327</v>
      </c>
      <c r="B64" s="37" t="s">
        <v>108</v>
      </c>
      <c r="C64" s="120"/>
      <c r="D64" s="38">
        <f>D65</f>
        <v>2000</v>
      </c>
    </row>
    <row r="65" spans="1:4" ht="56.25" x14ac:dyDescent="0.3">
      <c r="A65" s="47" t="s">
        <v>328</v>
      </c>
      <c r="B65" s="39" t="s">
        <v>109</v>
      </c>
      <c r="C65" s="121"/>
      <c r="D65" s="40">
        <f>D66</f>
        <v>2000</v>
      </c>
    </row>
    <row r="66" spans="1:4" ht="56.25" x14ac:dyDescent="0.3">
      <c r="A66" s="41" t="s">
        <v>329</v>
      </c>
      <c r="B66" s="42" t="s">
        <v>110</v>
      </c>
      <c r="C66" s="122"/>
      <c r="D66" s="43">
        <f>D67</f>
        <v>2000</v>
      </c>
    </row>
    <row r="67" spans="1:4" ht="93.75" x14ac:dyDescent="0.3">
      <c r="A67" s="44" t="s">
        <v>330</v>
      </c>
      <c r="B67" s="45" t="s">
        <v>111</v>
      </c>
      <c r="C67" s="123">
        <v>200</v>
      </c>
      <c r="D67" s="46">
        <v>2000</v>
      </c>
    </row>
    <row r="68" spans="1:4" ht="56.25" x14ac:dyDescent="0.3">
      <c r="A68" s="36" t="s">
        <v>112</v>
      </c>
      <c r="B68" s="37" t="s">
        <v>113</v>
      </c>
      <c r="C68" s="120"/>
      <c r="D68" s="38">
        <f>D69</f>
        <v>1000</v>
      </c>
    </row>
    <row r="69" spans="1:4" ht="44.25" customHeight="1" x14ac:dyDescent="0.3">
      <c r="A69" s="47" t="s">
        <v>114</v>
      </c>
      <c r="B69" s="39" t="s">
        <v>115</v>
      </c>
      <c r="C69" s="121"/>
      <c r="D69" s="40">
        <f>D70</f>
        <v>1000</v>
      </c>
    </row>
    <row r="70" spans="1:4" ht="56.25" x14ac:dyDescent="0.3">
      <c r="A70" s="41" t="s">
        <v>116</v>
      </c>
      <c r="B70" s="42" t="s">
        <v>117</v>
      </c>
      <c r="C70" s="122"/>
      <c r="D70" s="43">
        <f>D71</f>
        <v>1000</v>
      </c>
    </row>
    <row r="71" spans="1:4" ht="75" x14ac:dyDescent="0.3">
      <c r="A71" s="44" t="s">
        <v>150</v>
      </c>
      <c r="B71" s="45" t="s">
        <v>118</v>
      </c>
      <c r="C71" s="123">
        <v>200</v>
      </c>
      <c r="D71" s="46">
        <v>1000</v>
      </c>
    </row>
    <row r="72" spans="1:4" ht="37.5" x14ac:dyDescent="0.3">
      <c r="A72" s="36" t="s">
        <v>219</v>
      </c>
      <c r="B72" s="37" t="s">
        <v>220</v>
      </c>
      <c r="C72" s="120"/>
      <c r="D72" s="38">
        <f>D73</f>
        <v>999021.08000000007</v>
      </c>
    </row>
    <row r="73" spans="1:4" ht="56.25" x14ac:dyDescent="0.3">
      <c r="A73" s="47" t="s">
        <v>119</v>
      </c>
      <c r="B73" s="87" t="s">
        <v>120</v>
      </c>
      <c r="C73" s="127"/>
      <c r="D73" s="88">
        <f>D85+D86+D87+D74+D75+D76+D77+D78+D79+D80+D81+D82+D83+D84+D88</f>
        <v>999021.08000000007</v>
      </c>
    </row>
    <row r="74" spans="1:4" ht="93.75" x14ac:dyDescent="0.3">
      <c r="A74" s="44" t="s">
        <v>221</v>
      </c>
      <c r="B74" s="45" t="s">
        <v>222</v>
      </c>
      <c r="C74" s="123">
        <v>200</v>
      </c>
      <c r="D74" s="46">
        <v>232054.5</v>
      </c>
    </row>
    <row r="75" spans="1:4" ht="150" x14ac:dyDescent="0.3">
      <c r="A75" s="44" t="s">
        <v>223</v>
      </c>
      <c r="B75" s="45" t="s">
        <v>224</v>
      </c>
      <c r="C75" s="123">
        <v>200</v>
      </c>
      <c r="D75" s="46">
        <v>344.46</v>
      </c>
    </row>
    <row r="76" spans="1:4" ht="228.75" customHeight="1" x14ac:dyDescent="0.3">
      <c r="A76" s="44" t="s">
        <v>225</v>
      </c>
      <c r="B76" s="45" t="s">
        <v>226</v>
      </c>
      <c r="C76" s="123">
        <v>200</v>
      </c>
      <c r="D76" s="46">
        <v>1450.31</v>
      </c>
    </row>
    <row r="77" spans="1:4" ht="93.75" x14ac:dyDescent="0.3">
      <c r="A77" s="44" t="s">
        <v>227</v>
      </c>
      <c r="B77" s="45" t="s">
        <v>228</v>
      </c>
      <c r="C77" s="123">
        <v>200</v>
      </c>
      <c r="D77" s="46">
        <v>344.46</v>
      </c>
    </row>
    <row r="78" spans="1:4" ht="112.5" x14ac:dyDescent="0.3">
      <c r="A78" s="44" t="s">
        <v>229</v>
      </c>
      <c r="B78" s="45" t="s">
        <v>230</v>
      </c>
      <c r="C78" s="123">
        <v>200</v>
      </c>
      <c r="D78" s="46">
        <v>344.46</v>
      </c>
    </row>
    <row r="79" spans="1:4" ht="150" x14ac:dyDescent="0.3">
      <c r="A79" s="44" t="s">
        <v>231</v>
      </c>
      <c r="B79" s="45" t="s">
        <v>232</v>
      </c>
      <c r="C79" s="123">
        <v>200</v>
      </c>
      <c r="D79" s="46">
        <v>344.46</v>
      </c>
    </row>
    <row r="80" spans="1:4" ht="131.25" x14ac:dyDescent="0.3">
      <c r="A80" s="44" t="s">
        <v>233</v>
      </c>
      <c r="B80" s="45" t="s">
        <v>234</v>
      </c>
      <c r="C80" s="123">
        <v>200</v>
      </c>
      <c r="D80" s="46">
        <v>344.46</v>
      </c>
    </row>
    <row r="81" spans="1:4" ht="93.75" x14ac:dyDescent="0.3">
      <c r="A81" s="44" t="s">
        <v>235</v>
      </c>
      <c r="B81" s="45" t="s">
        <v>236</v>
      </c>
      <c r="C81" s="123">
        <v>200</v>
      </c>
      <c r="D81" s="46">
        <v>344.46</v>
      </c>
    </row>
    <row r="82" spans="1:4" ht="93.75" x14ac:dyDescent="0.3">
      <c r="A82" s="49" t="s">
        <v>237</v>
      </c>
      <c r="B82" s="45" t="s">
        <v>238</v>
      </c>
      <c r="C82" s="123">
        <v>200</v>
      </c>
      <c r="D82" s="46">
        <v>171642</v>
      </c>
    </row>
    <row r="83" spans="1:4" ht="93.75" x14ac:dyDescent="0.3">
      <c r="A83" s="49" t="s">
        <v>239</v>
      </c>
      <c r="B83" s="45" t="s">
        <v>284</v>
      </c>
      <c r="C83" s="123">
        <v>200</v>
      </c>
      <c r="D83" s="46">
        <v>123710.73</v>
      </c>
    </row>
    <row r="84" spans="1:4" ht="112.5" x14ac:dyDescent="0.3">
      <c r="A84" s="49" t="s">
        <v>240</v>
      </c>
      <c r="B84" s="45" t="s">
        <v>241</v>
      </c>
      <c r="C84" s="123">
        <v>500</v>
      </c>
      <c r="D84" s="46">
        <v>59542</v>
      </c>
    </row>
    <row r="85" spans="1:4" ht="136.5" customHeight="1" x14ac:dyDescent="0.3">
      <c r="A85" s="44" t="s">
        <v>331</v>
      </c>
      <c r="B85" s="45" t="s">
        <v>121</v>
      </c>
      <c r="C85" s="123">
        <v>100</v>
      </c>
      <c r="D85" s="46">
        <v>159890</v>
      </c>
    </row>
    <row r="86" spans="1:4" ht="93.75" x14ac:dyDescent="0.3">
      <c r="A86" s="44" t="s">
        <v>332</v>
      </c>
      <c r="B86" s="45" t="s">
        <v>121</v>
      </c>
      <c r="C86" s="123">
        <v>200</v>
      </c>
      <c r="D86" s="46">
        <v>5000</v>
      </c>
    </row>
    <row r="87" spans="1:4" ht="75" x14ac:dyDescent="0.3">
      <c r="A87" s="49" t="s">
        <v>122</v>
      </c>
      <c r="B87" s="45" t="s">
        <v>123</v>
      </c>
      <c r="C87" s="123">
        <v>300</v>
      </c>
      <c r="D87" s="46">
        <v>36000</v>
      </c>
    </row>
    <row r="88" spans="1:4" ht="37.5" x14ac:dyDescent="0.3">
      <c r="A88" s="49" t="s">
        <v>333</v>
      </c>
      <c r="B88" s="45" t="s">
        <v>334</v>
      </c>
      <c r="C88" s="123">
        <v>800</v>
      </c>
      <c r="D88" s="46">
        <v>207664.78</v>
      </c>
    </row>
    <row r="89" spans="1:4" s="89" customFormat="1" x14ac:dyDescent="0.3">
      <c r="A89" s="50" t="s">
        <v>124</v>
      </c>
      <c r="B89" s="37"/>
      <c r="C89" s="120"/>
      <c r="D89" s="38">
        <f>D16+D20+D26+D32+D41+D45+D64+D68+D73</f>
        <v>12044569.09</v>
      </c>
    </row>
    <row r="90" spans="1:4" x14ac:dyDescent="0.3">
      <c r="B90" s="51"/>
      <c r="C90" s="128"/>
      <c r="D90" s="103"/>
    </row>
    <row r="91" spans="1:4" x14ac:dyDescent="0.3">
      <c r="B91" s="51"/>
      <c r="C91" s="128"/>
    </row>
    <row r="92" spans="1:4" x14ac:dyDescent="0.3">
      <c r="B92" s="51"/>
      <c r="C92" s="128"/>
    </row>
    <row r="93" spans="1:4" x14ac:dyDescent="0.3">
      <c r="B93" s="51"/>
      <c r="C93" s="128"/>
    </row>
    <row r="94" spans="1:4" x14ac:dyDescent="0.3">
      <c r="B94" s="51"/>
      <c r="C94" s="128"/>
    </row>
    <row r="95" spans="1:4" x14ac:dyDescent="0.3">
      <c r="B95" s="51"/>
      <c r="C95" s="128"/>
    </row>
    <row r="96" spans="1:4" x14ac:dyDescent="0.3">
      <c r="B96" s="51"/>
      <c r="C96" s="128"/>
    </row>
    <row r="97" spans="2:3" x14ac:dyDescent="0.3">
      <c r="B97" s="51"/>
      <c r="C97" s="128"/>
    </row>
    <row r="98" spans="2:3" x14ac:dyDescent="0.3">
      <c r="B98" s="51"/>
      <c r="C98" s="128"/>
    </row>
    <row r="99" spans="2:3" x14ac:dyDescent="0.3">
      <c r="B99" s="51"/>
      <c r="C99" s="128"/>
    </row>
    <row r="100" spans="2:3" x14ac:dyDescent="0.3">
      <c r="B100" s="51"/>
      <c r="C100" s="128"/>
    </row>
    <row r="101" spans="2:3" x14ac:dyDescent="0.3">
      <c r="B101" s="110"/>
      <c r="C101" s="129"/>
    </row>
    <row r="102" spans="2:3" x14ac:dyDescent="0.3">
      <c r="B102" s="110"/>
      <c r="C102" s="129"/>
    </row>
    <row r="103" spans="2:3" x14ac:dyDescent="0.3">
      <c r="B103" s="51"/>
      <c r="C103" s="128"/>
    </row>
    <row r="104" spans="2:3" x14ac:dyDescent="0.3">
      <c r="B104" s="51"/>
      <c r="C104" s="128"/>
    </row>
    <row r="105" spans="2:3" x14ac:dyDescent="0.3">
      <c r="B105" s="51"/>
      <c r="C105" s="128"/>
    </row>
    <row r="106" spans="2:3" x14ac:dyDescent="0.3">
      <c r="B106" s="51"/>
      <c r="C106" s="128"/>
    </row>
    <row r="107" spans="2:3" x14ac:dyDescent="0.3">
      <c r="B107" s="51"/>
      <c r="C107" s="128"/>
    </row>
    <row r="108" spans="2:3" x14ac:dyDescent="0.3">
      <c r="B108" s="51"/>
      <c r="C108" s="128"/>
    </row>
    <row r="109" spans="2:3" x14ac:dyDescent="0.3">
      <c r="B109" s="51"/>
      <c r="C109" s="128"/>
    </row>
    <row r="110" spans="2:3" x14ac:dyDescent="0.3">
      <c r="B110" s="110"/>
      <c r="C110" s="129"/>
    </row>
    <row r="111" spans="2:3" x14ac:dyDescent="0.3">
      <c r="B111" s="110"/>
      <c r="C111" s="129"/>
    </row>
    <row r="112" spans="2:3" x14ac:dyDescent="0.3">
      <c r="B112" s="110"/>
      <c r="C112" s="129"/>
    </row>
    <row r="113" spans="2:3" x14ac:dyDescent="0.3">
      <c r="B113" s="110"/>
      <c r="C113" s="129"/>
    </row>
    <row r="114" spans="2:3" x14ac:dyDescent="0.3">
      <c r="B114" s="110"/>
      <c r="C114" s="129"/>
    </row>
    <row r="115" spans="2:3" x14ac:dyDescent="0.3">
      <c r="B115" s="110"/>
      <c r="C115" s="129"/>
    </row>
    <row r="116" spans="2:3" x14ac:dyDescent="0.3">
      <c r="B116" s="110"/>
      <c r="C116" s="129"/>
    </row>
    <row r="117" spans="2:3" x14ac:dyDescent="0.3">
      <c r="B117" s="110"/>
      <c r="C117" s="129"/>
    </row>
    <row r="118" spans="2:3" x14ac:dyDescent="0.3">
      <c r="B118" s="110"/>
      <c r="C118" s="129"/>
    </row>
    <row r="119" spans="2:3" x14ac:dyDescent="0.3">
      <c r="B119" s="110"/>
      <c r="C119" s="129"/>
    </row>
    <row r="120" spans="2:3" x14ac:dyDescent="0.3">
      <c r="B120" s="110"/>
      <c r="C120" s="129"/>
    </row>
    <row r="121" spans="2:3" x14ac:dyDescent="0.3">
      <c r="B121" s="110"/>
      <c r="C121" s="129"/>
    </row>
    <row r="122" spans="2:3" x14ac:dyDescent="0.3">
      <c r="B122" s="110"/>
      <c r="C122" s="129"/>
    </row>
    <row r="123" spans="2:3" x14ac:dyDescent="0.3">
      <c r="B123" s="110"/>
      <c r="C123" s="129"/>
    </row>
    <row r="124" spans="2:3" x14ac:dyDescent="0.3">
      <c r="B124" s="110"/>
      <c r="C124" s="129"/>
    </row>
    <row r="125" spans="2:3" x14ac:dyDescent="0.3">
      <c r="B125" s="110"/>
      <c r="C125" s="129"/>
    </row>
  </sheetData>
  <mergeCells count="8">
    <mergeCell ref="A1:D1"/>
    <mergeCell ref="A2:D2"/>
    <mergeCell ref="A11:D11"/>
    <mergeCell ref="A12:D12"/>
    <mergeCell ref="A13:A14"/>
    <mergeCell ref="B13:B14"/>
    <mergeCell ref="C13:C14"/>
    <mergeCell ref="D13:D14"/>
  </mergeCells>
  <pageMargins left="0.7" right="0.7" top="0.75" bottom="0.75" header="0.3" footer="0.3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workbookViewId="0">
      <selection activeCell="A11" sqref="A11:E11"/>
    </sheetView>
  </sheetViews>
  <sheetFormatPr defaultRowHeight="18.75" x14ac:dyDescent="0.3"/>
  <cols>
    <col min="1" max="1" width="63.140625" style="2" customWidth="1"/>
    <col min="2" max="2" width="20.85546875" style="53" customWidth="1"/>
    <col min="3" max="3" width="15" style="53" customWidth="1"/>
    <col min="4" max="4" width="21.7109375" style="52" customWidth="1"/>
    <col min="5" max="5" width="21.85546875" style="2" customWidth="1"/>
    <col min="6" max="16384" width="9.140625" style="2"/>
  </cols>
  <sheetData>
    <row r="1" spans="1:5" x14ac:dyDescent="0.3">
      <c r="A1" s="153" t="s">
        <v>32</v>
      </c>
      <c r="B1" s="153"/>
      <c r="C1" s="153"/>
      <c r="D1" s="153"/>
      <c r="E1" s="153"/>
    </row>
    <row r="2" spans="1:5" x14ac:dyDescent="0.3">
      <c r="A2" s="153" t="s">
        <v>31</v>
      </c>
      <c r="B2" s="153"/>
      <c r="C2" s="153"/>
      <c r="D2" s="153"/>
      <c r="E2" s="153"/>
    </row>
    <row r="4" spans="1:5" x14ac:dyDescent="0.3">
      <c r="A4" s="31"/>
      <c r="B4" s="31"/>
      <c r="C4" s="117"/>
      <c r="D4" s="31"/>
      <c r="E4" s="31" t="s">
        <v>195</v>
      </c>
    </row>
    <row r="5" spans="1:5" x14ac:dyDescent="0.3">
      <c r="A5" s="108"/>
      <c r="B5" s="108"/>
      <c r="C5" s="118"/>
      <c r="D5" s="108"/>
      <c r="E5" s="108" t="s">
        <v>1</v>
      </c>
    </row>
    <row r="6" spans="1:5" x14ac:dyDescent="0.3">
      <c r="A6" s="108"/>
      <c r="B6" s="108"/>
      <c r="C6" s="118"/>
      <c r="D6" s="108"/>
      <c r="E6" s="108" t="s">
        <v>2</v>
      </c>
    </row>
    <row r="7" spans="1:5" x14ac:dyDescent="0.3">
      <c r="A7" s="108"/>
      <c r="B7" s="108"/>
      <c r="C7" s="118"/>
      <c r="D7" s="108"/>
      <c r="E7" s="108" t="s">
        <v>33</v>
      </c>
    </row>
    <row r="8" spans="1:5" x14ac:dyDescent="0.3">
      <c r="A8" s="108"/>
      <c r="B8" s="108"/>
      <c r="C8" s="118"/>
      <c r="D8" s="108"/>
      <c r="E8" s="108" t="s">
        <v>317</v>
      </c>
    </row>
    <row r="9" spans="1:5" x14ac:dyDescent="0.3">
      <c r="A9" s="108"/>
      <c r="B9" s="108"/>
      <c r="C9" s="118"/>
      <c r="D9" s="108"/>
      <c r="E9" s="108" t="s">
        <v>318</v>
      </c>
    </row>
    <row r="10" spans="1:5" x14ac:dyDescent="0.3">
      <c r="A10" s="108"/>
      <c r="B10" s="108"/>
      <c r="C10" s="118"/>
      <c r="D10" s="108"/>
      <c r="E10" s="108" t="s">
        <v>335</v>
      </c>
    </row>
    <row r="11" spans="1:5" ht="121.5" customHeight="1" x14ac:dyDescent="0.3">
      <c r="A11" s="154" t="s">
        <v>358</v>
      </c>
      <c r="B11" s="154"/>
      <c r="C11" s="154"/>
      <c r="D11" s="154"/>
      <c r="E11" s="154"/>
    </row>
    <row r="12" spans="1:5" x14ac:dyDescent="0.3">
      <c r="A12" s="155"/>
      <c r="B12" s="155"/>
      <c r="C12" s="155"/>
      <c r="D12" s="155"/>
      <c r="E12" s="155"/>
    </row>
    <row r="13" spans="1:5" ht="18.75" customHeight="1" x14ac:dyDescent="0.3">
      <c r="A13" s="156" t="s">
        <v>48</v>
      </c>
      <c r="B13" s="156" t="s">
        <v>49</v>
      </c>
      <c r="C13" s="157" t="s">
        <v>50</v>
      </c>
      <c r="D13" s="160" t="s">
        <v>6</v>
      </c>
      <c r="E13" s="161"/>
    </row>
    <row r="14" spans="1:5" x14ac:dyDescent="0.3">
      <c r="A14" s="156"/>
      <c r="B14" s="156"/>
      <c r="C14" s="157"/>
      <c r="D14" s="111" t="s">
        <v>280</v>
      </c>
      <c r="E14" s="90" t="s">
        <v>290</v>
      </c>
    </row>
    <row r="15" spans="1:5" s="35" customFormat="1" ht="12.75" x14ac:dyDescent="0.2">
      <c r="A15" s="32">
        <v>1</v>
      </c>
      <c r="B15" s="32">
        <v>2</v>
      </c>
      <c r="C15" s="119">
        <v>3</v>
      </c>
      <c r="D15" s="33">
        <v>4</v>
      </c>
      <c r="E15" s="34">
        <v>5</v>
      </c>
    </row>
    <row r="16" spans="1:5" s="35" customFormat="1" ht="37.5" x14ac:dyDescent="0.2">
      <c r="A16" s="36" t="s">
        <v>199</v>
      </c>
      <c r="B16" s="37" t="s">
        <v>200</v>
      </c>
      <c r="C16" s="120"/>
      <c r="D16" s="38">
        <f t="shared" ref="D16:E18" si="0">D17</f>
        <v>1729018</v>
      </c>
      <c r="E16" s="38">
        <f>E17</f>
        <v>1729018</v>
      </c>
    </row>
    <row r="17" spans="1:5" s="35" customFormat="1" ht="44.25" customHeight="1" x14ac:dyDescent="0.2">
      <c r="A17" s="22" t="s">
        <v>201</v>
      </c>
      <c r="B17" s="39" t="s">
        <v>202</v>
      </c>
      <c r="C17" s="121"/>
      <c r="D17" s="40">
        <f t="shared" si="0"/>
        <v>1729018</v>
      </c>
      <c r="E17" s="40">
        <f t="shared" si="0"/>
        <v>1729018</v>
      </c>
    </row>
    <row r="18" spans="1:5" s="35" customFormat="1" ht="56.25" x14ac:dyDescent="0.2">
      <c r="A18" s="41" t="s">
        <v>275</v>
      </c>
      <c r="B18" s="42" t="s">
        <v>203</v>
      </c>
      <c r="C18" s="130"/>
      <c r="D18" s="43">
        <f t="shared" si="0"/>
        <v>1729018</v>
      </c>
      <c r="E18" s="43">
        <f t="shared" si="0"/>
        <v>1729018</v>
      </c>
    </row>
    <row r="19" spans="1:5" s="35" customFormat="1" ht="206.25" x14ac:dyDescent="0.2">
      <c r="A19" s="44" t="s">
        <v>320</v>
      </c>
      <c r="B19" s="45" t="s">
        <v>321</v>
      </c>
      <c r="C19" s="123">
        <v>200</v>
      </c>
      <c r="D19" s="46">
        <v>1729018</v>
      </c>
      <c r="E19" s="46">
        <v>1729018</v>
      </c>
    </row>
    <row r="20" spans="1:5" ht="44.25" customHeight="1" x14ac:dyDescent="0.3">
      <c r="A20" s="36" t="s">
        <v>51</v>
      </c>
      <c r="B20" s="37" t="s">
        <v>52</v>
      </c>
      <c r="C20" s="120"/>
      <c r="D20" s="38">
        <f t="shared" ref="D20:E22" si="1">D21</f>
        <v>744171.35</v>
      </c>
      <c r="E20" s="38">
        <f t="shared" si="1"/>
        <v>259408.91</v>
      </c>
    </row>
    <row r="21" spans="1:5" ht="44.25" customHeight="1" x14ac:dyDescent="0.3">
      <c r="A21" s="22" t="s">
        <v>53</v>
      </c>
      <c r="B21" s="39" t="s">
        <v>54</v>
      </c>
      <c r="C21" s="121"/>
      <c r="D21" s="40">
        <f t="shared" si="1"/>
        <v>744171.35</v>
      </c>
      <c r="E21" s="40">
        <f t="shared" si="1"/>
        <v>259408.91</v>
      </c>
    </row>
    <row r="22" spans="1:5" s="21" customFormat="1" ht="56.25" x14ac:dyDescent="0.3">
      <c r="A22" s="41" t="s">
        <v>55</v>
      </c>
      <c r="B22" s="42" t="s">
        <v>56</v>
      </c>
      <c r="C22" s="122"/>
      <c r="D22" s="43">
        <f t="shared" si="1"/>
        <v>744171.35</v>
      </c>
      <c r="E22" s="43">
        <f t="shared" si="1"/>
        <v>259408.91</v>
      </c>
    </row>
    <row r="23" spans="1:5" ht="56.25" x14ac:dyDescent="0.3">
      <c r="A23" s="44" t="s">
        <v>57</v>
      </c>
      <c r="B23" s="45" t="s">
        <v>58</v>
      </c>
      <c r="C23" s="123">
        <v>200</v>
      </c>
      <c r="D23" s="46">
        <v>744171.35</v>
      </c>
      <c r="E23" s="46">
        <v>259408.91</v>
      </c>
    </row>
    <row r="24" spans="1:5" ht="55.5" customHeight="1" x14ac:dyDescent="0.3">
      <c r="A24" s="36" t="s">
        <v>61</v>
      </c>
      <c r="B24" s="37" t="s">
        <v>62</v>
      </c>
      <c r="C24" s="120"/>
      <c r="D24" s="38">
        <f>D25</f>
        <v>2181467</v>
      </c>
      <c r="E24" s="38">
        <f>E25</f>
        <v>1922910</v>
      </c>
    </row>
    <row r="25" spans="1:5" ht="37.5" x14ac:dyDescent="0.3">
      <c r="A25" s="47" t="s">
        <v>63</v>
      </c>
      <c r="B25" s="39" t="s">
        <v>64</v>
      </c>
      <c r="C25" s="121"/>
      <c r="D25" s="40">
        <f>D26</f>
        <v>2181467</v>
      </c>
      <c r="E25" s="40">
        <f>E26</f>
        <v>1922910</v>
      </c>
    </row>
    <row r="26" spans="1:5" s="21" customFormat="1" ht="56.25" x14ac:dyDescent="0.3">
      <c r="A26" s="41" t="s">
        <v>65</v>
      </c>
      <c r="B26" s="42" t="s">
        <v>66</v>
      </c>
      <c r="C26" s="122"/>
      <c r="D26" s="43">
        <f>D27+D28+D29</f>
        <v>2181467</v>
      </c>
      <c r="E26" s="43">
        <f>E27+E28+E29</f>
        <v>1922910</v>
      </c>
    </row>
    <row r="27" spans="1:5" ht="131.25" x14ac:dyDescent="0.3">
      <c r="A27" s="44" t="s">
        <v>67</v>
      </c>
      <c r="B27" s="45" t="s">
        <v>68</v>
      </c>
      <c r="C27" s="123">
        <v>100</v>
      </c>
      <c r="D27" s="46">
        <v>2055467</v>
      </c>
      <c r="E27" s="46">
        <v>1894410</v>
      </c>
    </row>
    <row r="28" spans="1:5" ht="75" x14ac:dyDescent="0.3">
      <c r="A28" s="44" t="s">
        <v>69</v>
      </c>
      <c r="B28" s="45" t="s">
        <v>68</v>
      </c>
      <c r="C28" s="123">
        <v>200</v>
      </c>
      <c r="D28" s="46">
        <v>125000</v>
      </c>
      <c r="E28" s="46">
        <v>27500</v>
      </c>
    </row>
    <row r="29" spans="1:5" ht="56.25" x14ac:dyDescent="0.3">
      <c r="A29" s="44" t="s">
        <v>70</v>
      </c>
      <c r="B29" s="45" t="s">
        <v>68</v>
      </c>
      <c r="C29" s="123">
        <v>800</v>
      </c>
      <c r="D29" s="46">
        <v>1000</v>
      </c>
      <c r="E29" s="46">
        <v>1000</v>
      </c>
    </row>
    <row r="30" spans="1:5" ht="37.5" x14ac:dyDescent="0.3">
      <c r="A30" s="36" t="s">
        <v>71</v>
      </c>
      <c r="B30" s="37" t="s">
        <v>72</v>
      </c>
      <c r="C30" s="120"/>
      <c r="D30" s="38">
        <f>D31+D34</f>
        <v>41000</v>
      </c>
      <c r="E30" s="38">
        <f>E31+E34</f>
        <v>41000</v>
      </c>
    </row>
    <row r="31" spans="1:5" ht="37.5" x14ac:dyDescent="0.3">
      <c r="A31" s="47" t="s">
        <v>73</v>
      </c>
      <c r="B31" s="39" t="s">
        <v>74</v>
      </c>
      <c r="C31" s="121"/>
      <c r="D31" s="40">
        <f>D32</f>
        <v>1000</v>
      </c>
      <c r="E31" s="40">
        <f>E32</f>
        <v>1000</v>
      </c>
    </row>
    <row r="32" spans="1:5" s="21" customFormat="1" ht="37.5" x14ac:dyDescent="0.3">
      <c r="A32" s="41" t="s">
        <v>75</v>
      </c>
      <c r="B32" s="42" t="s">
        <v>76</v>
      </c>
      <c r="C32" s="122"/>
      <c r="D32" s="43">
        <f>D33</f>
        <v>1000</v>
      </c>
      <c r="E32" s="43">
        <f>E33</f>
        <v>1000</v>
      </c>
    </row>
    <row r="33" spans="1:5" ht="56.25" x14ac:dyDescent="0.3">
      <c r="A33" s="44" t="s">
        <v>77</v>
      </c>
      <c r="B33" s="45" t="s">
        <v>78</v>
      </c>
      <c r="C33" s="123">
        <v>200</v>
      </c>
      <c r="D33" s="46">
        <v>1000</v>
      </c>
      <c r="E33" s="46">
        <v>1000</v>
      </c>
    </row>
    <row r="34" spans="1:5" ht="56.25" x14ac:dyDescent="0.3">
      <c r="A34" s="47" t="s">
        <v>79</v>
      </c>
      <c r="B34" s="39" t="s">
        <v>80</v>
      </c>
      <c r="C34" s="121"/>
      <c r="D34" s="40">
        <f>D35+D37</f>
        <v>40000</v>
      </c>
      <c r="E34" s="40">
        <f>E35+E37</f>
        <v>40000</v>
      </c>
    </row>
    <row r="35" spans="1:5" s="21" customFormat="1" ht="60.75" customHeight="1" x14ac:dyDescent="0.3">
      <c r="A35" s="41" t="s">
        <v>81</v>
      </c>
      <c r="B35" s="42" t="s">
        <v>82</v>
      </c>
      <c r="C35" s="122"/>
      <c r="D35" s="43">
        <f>D36</f>
        <v>20000</v>
      </c>
      <c r="E35" s="43">
        <f>E36</f>
        <v>20000</v>
      </c>
    </row>
    <row r="36" spans="1:5" ht="75" x14ac:dyDescent="0.3">
      <c r="A36" s="44" t="s">
        <v>149</v>
      </c>
      <c r="B36" s="45" t="s">
        <v>83</v>
      </c>
      <c r="C36" s="123">
        <v>200</v>
      </c>
      <c r="D36" s="46">
        <v>20000</v>
      </c>
      <c r="E36" s="46">
        <v>20000</v>
      </c>
    </row>
    <row r="37" spans="1:5" s="21" customFormat="1" ht="37.5" x14ac:dyDescent="0.3">
      <c r="A37" s="41" t="s">
        <v>84</v>
      </c>
      <c r="B37" s="42" t="s">
        <v>85</v>
      </c>
      <c r="C37" s="122"/>
      <c r="D37" s="43">
        <f>D38</f>
        <v>20000</v>
      </c>
      <c r="E37" s="43">
        <f>E38</f>
        <v>20000</v>
      </c>
    </row>
    <row r="38" spans="1:5" ht="56.25" x14ac:dyDescent="0.3">
      <c r="A38" s="44" t="s">
        <v>86</v>
      </c>
      <c r="B38" s="45" t="s">
        <v>87</v>
      </c>
      <c r="C38" s="123" t="s">
        <v>145</v>
      </c>
      <c r="D38" s="46">
        <v>20000</v>
      </c>
      <c r="E38" s="46">
        <v>20000</v>
      </c>
    </row>
    <row r="39" spans="1:5" ht="56.25" x14ac:dyDescent="0.3">
      <c r="A39" s="36" t="s">
        <v>323</v>
      </c>
      <c r="B39" s="37" t="s">
        <v>88</v>
      </c>
      <c r="C39" s="120"/>
      <c r="D39" s="38">
        <f t="shared" ref="D39:E41" si="2">D40</f>
        <v>4000</v>
      </c>
      <c r="E39" s="38">
        <f t="shared" si="2"/>
        <v>4000</v>
      </c>
    </row>
    <row r="40" spans="1:5" ht="56.25" x14ac:dyDescent="0.3">
      <c r="A40" s="18" t="s">
        <v>89</v>
      </c>
      <c r="B40" s="48" t="s">
        <v>90</v>
      </c>
      <c r="C40" s="125"/>
      <c r="D40" s="40">
        <f t="shared" si="2"/>
        <v>4000</v>
      </c>
      <c r="E40" s="40">
        <f t="shared" si="2"/>
        <v>4000</v>
      </c>
    </row>
    <row r="41" spans="1:5" s="21" customFormat="1" ht="60" customHeight="1" x14ac:dyDescent="0.3">
      <c r="A41" s="41" t="s">
        <v>91</v>
      </c>
      <c r="B41" s="42" t="s">
        <v>92</v>
      </c>
      <c r="C41" s="122"/>
      <c r="D41" s="43">
        <f t="shared" si="2"/>
        <v>4000</v>
      </c>
      <c r="E41" s="43">
        <f t="shared" si="2"/>
        <v>4000</v>
      </c>
    </row>
    <row r="42" spans="1:5" ht="93.75" x14ac:dyDescent="0.3">
      <c r="A42" s="44" t="s">
        <v>93</v>
      </c>
      <c r="B42" s="45" t="s">
        <v>94</v>
      </c>
      <c r="C42" s="123">
        <v>200</v>
      </c>
      <c r="D42" s="46">
        <v>4000</v>
      </c>
      <c r="E42" s="46">
        <v>4000</v>
      </c>
    </row>
    <row r="43" spans="1:5" ht="61.5" customHeight="1" x14ac:dyDescent="0.3">
      <c r="A43" s="36" t="s">
        <v>95</v>
      </c>
      <c r="B43" s="37" t="s">
        <v>96</v>
      </c>
      <c r="C43" s="120"/>
      <c r="D43" s="38">
        <f>D44</f>
        <v>3560930</v>
      </c>
      <c r="E43" s="38">
        <f>E44</f>
        <v>3484080</v>
      </c>
    </row>
    <row r="44" spans="1:5" ht="37.5" x14ac:dyDescent="0.3">
      <c r="A44" s="47" t="s">
        <v>97</v>
      </c>
      <c r="B44" s="39" t="s">
        <v>98</v>
      </c>
      <c r="C44" s="121"/>
      <c r="D44" s="40">
        <f>D45+D47</f>
        <v>3560930</v>
      </c>
      <c r="E44" s="40">
        <f>E45+E47</f>
        <v>3484080</v>
      </c>
    </row>
    <row r="45" spans="1:5" s="21" customFormat="1" ht="56.25" x14ac:dyDescent="0.3">
      <c r="A45" s="41" t="s">
        <v>99</v>
      </c>
      <c r="B45" s="42" t="s">
        <v>100</v>
      </c>
      <c r="C45" s="122"/>
      <c r="D45" s="43">
        <f>D46</f>
        <v>845000</v>
      </c>
      <c r="E45" s="43">
        <f>E46</f>
        <v>845000</v>
      </c>
    </row>
    <row r="46" spans="1:5" s="21" customFormat="1" ht="136.5" customHeight="1" x14ac:dyDescent="0.3">
      <c r="A46" s="44" t="s">
        <v>101</v>
      </c>
      <c r="B46" s="45" t="s">
        <v>102</v>
      </c>
      <c r="C46" s="123">
        <v>100</v>
      </c>
      <c r="D46" s="46">
        <v>845000</v>
      </c>
      <c r="E46" s="46">
        <v>845000</v>
      </c>
    </row>
    <row r="47" spans="1:5" s="21" customFormat="1" ht="75" x14ac:dyDescent="0.3">
      <c r="A47" s="41" t="s">
        <v>324</v>
      </c>
      <c r="B47" s="42" t="s">
        <v>103</v>
      </c>
      <c r="C47" s="122"/>
      <c r="D47" s="43">
        <f>D48+D49+D50</f>
        <v>2715930</v>
      </c>
      <c r="E47" s="43">
        <f>E48+E49+E50</f>
        <v>2639080</v>
      </c>
    </row>
    <row r="48" spans="1:5" ht="138" customHeight="1" x14ac:dyDescent="0.3">
      <c r="A48" s="44" t="s">
        <v>104</v>
      </c>
      <c r="B48" s="45" t="s">
        <v>105</v>
      </c>
      <c r="C48" s="123">
        <v>100</v>
      </c>
      <c r="D48" s="46">
        <v>2575080</v>
      </c>
      <c r="E48" s="46">
        <v>2575080</v>
      </c>
    </row>
    <row r="49" spans="1:5" ht="75" x14ac:dyDescent="0.3">
      <c r="A49" s="44" t="s">
        <v>106</v>
      </c>
      <c r="B49" s="45" t="s">
        <v>105</v>
      </c>
      <c r="C49" s="123">
        <v>200</v>
      </c>
      <c r="D49" s="46">
        <v>139850</v>
      </c>
      <c r="E49" s="46">
        <v>63000</v>
      </c>
    </row>
    <row r="50" spans="1:5" ht="56.25" x14ac:dyDescent="0.3">
      <c r="A50" s="44" t="s">
        <v>107</v>
      </c>
      <c r="B50" s="45" t="s">
        <v>105</v>
      </c>
      <c r="C50" s="123">
        <v>800</v>
      </c>
      <c r="D50" s="46">
        <v>1000</v>
      </c>
      <c r="E50" s="46">
        <v>1000</v>
      </c>
    </row>
    <row r="51" spans="1:5" ht="75" x14ac:dyDescent="0.3">
      <c r="A51" s="36" t="s">
        <v>327</v>
      </c>
      <c r="B51" s="37" t="s">
        <v>108</v>
      </c>
      <c r="C51" s="120"/>
      <c r="D51" s="38">
        <f t="shared" ref="D51:E53" si="3">D52</f>
        <v>1000</v>
      </c>
      <c r="E51" s="38">
        <f t="shared" si="3"/>
        <v>1000</v>
      </c>
    </row>
    <row r="52" spans="1:5" ht="56.25" x14ac:dyDescent="0.3">
      <c r="A52" s="47" t="s">
        <v>328</v>
      </c>
      <c r="B52" s="39" t="s">
        <v>109</v>
      </c>
      <c r="C52" s="121"/>
      <c r="D52" s="40">
        <f t="shared" si="3"/>
        <v>1000</v>
      </c>
      <c r="E52" s="40">
        <f t="shared" si="3"/>
        <v>1000</v>
      </c>
    </row>
    <row r="53" spans="1:5" ht="56.25" x14ac:dyDescent="0.3">
      <c r="A53" s="41" t="s">
        <v>329</v>
      </c>
      <c r="B53" s="42" t="s">
        <v>110</v>
      </c>
      <c r="C53" s="122"/>
      <c r="D53" s="43">
        <f t="shared" si="3"/>
        <v>1000</v>
      </c>
      <c r="E53" s="43">
        <f t="shared" si="3"/>
        <v>1000</v>
      </c>
    </row>
    <row r="54" spans="1:5" ht="93.75" x14ac:dyDescent="0.3">
      <c r="A54" s="44" t="s">
        <v>330</v>
      </c>
      <c r="B54" s="45" t="s">
        <v>111</v>
      </c>
      <c r="C54" s="123">
        <v>200</v>
      </c>
      <c r="D54" s="46">
        <v>1000</v>
      </c>
      <c r="E54" s="46">
        <v>1000</v>
      </c>
    </row>
    <row r="55" spans="1:5" ht="63" customHeight="1" x14ac:dyDescent="0.3">
      <c r="A55" s="36" t="s">
        <v>112</v>
      </c>
      <c r="B55" s="37" t="s">
        <v>113</v>
      </c>
      <c r="C55" s="120"/>
      <c r="D55" s="38">
        <f t="shared" ref="D55:E57" si="4">D56</f>
        <v>1000</v>
      </c>
      <c r="E55" s="38">
        <f t="shared" si="4"/>
        <v>1000</v>
      </c>
    </row>
    <row r="56" spans="1:5" ht="56.25" x14ac:dyDescent="0.3">
      <c r="A56" s="47" t="s">
        <v>114</v>
      </c>
      <c r="B56" s="39" t="s">
        <v>115</v>
      </c>
      <c r="C56" s="121"/>
      <c r="D56" s="40">
        <f t="shared" si="4"/>
        <v>1000</v>
      </c>
      <c r="E56" s="40">
        <f t="shared" si="4"/>
        <v>1000</v>
      </c>
    </row>
    <row r="57" spans="1:5" ht="56.25" x14ac:dyDescent="0.3">
      <c r="A57" s="41" t="s">
        <v>116</v>
      </c>
      <c r="B57" s="42" t="s">
        <v>117</v>
      </c>
      <c r="C57" s="122"/>
      <c r="D57" s="43">
        <f t="shared" si="4"/>
        <v>1000</v>
      </c>
      <c r="E57" s="43">
        <f t="shared" si="4"/>
        <v>1000</v>
      </c>
    </row>
    <row r="58" spans="1:5" ht="75" x14ac:dyDescent="0.3">
      <c r="A58" s="44" t="s">
        <v>150</v>
      </c>
      <c r="B58" s="45" t="s">
        <v>118</v>
      </c>
      <c r="C58" s="123">
        <v>200</v>
      </c>
      <c r="D58" s="46">
        <v>1000</v>
      </c>
      <c r="E58" s="46">
        <v>1000</v>
      </c>
    </row>
    <row r="59" spans="1:5" ht="37.5" x14ac:dyDescent="0.3">
      <c r="A59" s="36" t="s">
        <v>219</v>
      </c>
      <c r="B59" s="37" t="s">
        <v>220</v>
      </c>
      <c r="C59" s="120"/>
      <c r="D59" s="38">
        <f>D60</f>
        <v>570694.73</v>
      </c>
      <c r="E59" s="38">
        <f>E60</f>
        <v>576934.73</v>
      </c>
    </row>
    <row r="60" spans="1:5" s="89" customFormat="1" ht="56.25" x14ac:dyDescent="0.3">
      <c r="A60" s="18" t="s">
        <v>119</v>
      </c>
      <c r="B60" s="48" t="s">
        <v>120</v>
      </c>
      <c r="C60" s="125"/>
      <c r="D60" s="91">
        <f>D61+D62+D63+D64+D65+D66</f>
        <v>570694.73</v>
      </c>
      <c r="E60" s="91">
        <f>E61+E64+E65+E66+E62+E63</f>
        <v>576934.73</v>
      </c>
    </row>
    <row r="61" spans="1:5" ht="93.75" x14ac:dyDescent="0.3">
      <c r="A61" s="49" t="s">
        <v>237</v>
      </c>
      <c r="B61" s="45" t="s">
        <v>238</v>
      </c>
      <c r="C61" s="123">
        <v>200</v>
      </c>
      <c r="D61" s="46">
        <v>171642</v>
      </c>
      <c r="E61" s="46">
        <v>171642</v>
      </c>
    </row>
    <row r="62" spans="1:5" ht="93.75" x14ac:dyDescent="0.3">
      <c r="A62" s="49" t="s">
        <v>239</v>
      </c>
      <c r="B62" s="45" t="s">
        <v>284</v>
      </c>
      <c r="C62" s="123">
        <v>200</v>
      </c>
      <c r="D62" s="46">
        <v>123710.73</v>
      </c>
      <c r="E62" s="46">
        <v>123710.73</v>
      </c>
    </row>
    <row r="63" spans="1:5" ht="112.5" x14ac:dyDescent="0.3">
      <c r="A63" s="49" t="s">
        <v>240</v>
      </c>
      <c r="B63" s="45" t="s">
        <v>241</v>
      </c>
      <c r="C63" s="123">
        <v>500</v>
      </c>
      <c r="D63" s="46">
        <v>59542</v>
      </c>
      <c r="E63" s="46">
        <v>59542</v>
      </c>
    </row>
    <row r="64" spans="1:5" ht="155.25" customHeight="1" x14ac:dyDescent="0.3">
      <c r="A64" s="44" t="s">
        <v>331</v>
      </c>
      <c r="B64" s="45" t="s">
        <v>121</v>
      </c>
      <c r="C64" s="123">
        <v>100</v>
      </c>
      <c r="D64" s="46">
        <v>174800</v>
      </c>
      <c r="E64" s="85">
        <v>181040</v>
      </c>
    </row>
    <row r="65" spans="1:5" ht="93.75" x14ac:dyDescent="0.3">
      <c r="A65" s="44" t="s">
        <v>332</v>
      </c>
      <c r="B65" s="45" t="s">
        <v>121</v>
      </c>
      <c r="C65" s="123">
        <v>200</v>
      </c>
      <c r="D65" s="46">
        <v>5000</v>
      </c>
      <c r="E65" s="85">
        <v>5000</v>
      </c>
    </row>
    <row r="66" spans="1:5" ht="75" x14ac:dyDescent="0.3">
      <c r="A66" s="49" t="s">
        <v>122</v>
      </c>
      <c r="B66" s="45" t="s">
        <v>123</v>
      </c>
      <c r="C66" s="123">
        <v>300</v>
      </c>
      <c r="D66" s="46">
        <v>36000</v>
      </c>
      <c r="E66" s="46">
        <v>36000</v>
      </c>
    </row>
    <row r="67" spans="1:5" s="89" customFormat="1" x14ac:dyDescent="0.3">
      <c r="A67" s="50" t="s">
        <v>124</v>
      </c>
      <c r="B67" s="37"/>
      <c r="C67" s="120"/>
      <c r="D67" s="38">
        <f>D20+D24+D30+D39+D43+D51+D55+D59+D16</f>
        <v>8833281.0800000001</v>
      </c>
      <c r="E67" s="38">
        <f>E20+E24+E30+E39+E43+E51+E55+E59+E16</f>
        <v>8019351.6400000006</v>
      </c>
    </row>
    <row r="68" spans="1:5" x14ac:dyDescent="0.3">
      <c r="B68" s="51"/>
      <c r="C68" s="128"/>
      <c r="D68" s="51"/>
      <c r="E68" s="103"/>
    </row>
    <row r="69" spans="1:5" x14ac:dyDescent="0.3">
      <c r="B69" s="51"/>
      <c r="C69" s="128"/>
      <c r="D69" s="51"/>
      <c r="E69" s="52"/>
    </row>
    <row r="70" spans="1:5" x14ac:dyDescent="0.3">
      <c r="B70" s="51"/>
      <c r="C70" s="128"/>
      <c r="D70" s="51"/>
      <c r="E70" s="52"/>
    </row>
    <row r="71" spans="1:5" x14ac:dyDescent="0.3">
      <c r="B71" s="51"/>
      <c r="C71" s="128"/>
      <c r="D71" s="51"/>
      <c r="E71" s="52"/>
    </row>
    <row r="72" spans="1:5" x14ac:dyDescent="0.3">
      <c r="B72" s="51"/>
      <c r="C72" s="128"/>
      <c r="D72" s="51"/>
      <c r="E72" s="52"/>
    </row>
    <row r="73" spans="1:5" x14ac:dyDescent="0.3">
      <c r="B73" s="51"/>
      <c r="C73" s="128"/>
      <c r="D73" s="51"/>
      <c r="E73" s="52"/>
    </row>
    <row r="74" spans="1:5" x14ac:dyDescent="0.3">
      <c r="B74" s="51"/>
      <c r="C74" s="128"/>
      <c r="D74" s="51"/>
      <c r="E74" s="52"/>
    </row>
    <row r="75" spans="1:5" x14ac:dyDescent="0.3">
      <c r="B75" s="51"/>
      <c r="C75" s="128"/>
      <c r="D75" s="51"/>
      <c r="E75" s="52"/>
    </row>
    <row r="76" spans="1:5" x14ac:dyDescent="0.3">
      <c r="B76" s="51"/>
      <c r="C76" s="128"/>
      <c r="D76" s="51"/>
      <c r="E76" s="52"/>
    </row>
    <row r="77" spans="1:5" x14ac:dyDescent="0.3">
      <c r="B77" s="51"/>
      <c r="C77" s="128"/>
      <c r="D77" s="51"/>
      <c r="E77" s="52"/>
    </row>
    <row r="78" spans="1:5" x14ac:dyDescent="0.3">
      <c r="B78" s="51"/>
      <c r="C78" s="128"/>
      <c r="D78" s="51"/>
    </row>
    <row r="79" spans="1:5" x14ac:dyDescent="0.3">
      <c r="B79" s="51"/>
      <c r="C79" s="128"/>
      <c r="D79" s="51"/>
    </row>
    <row r="80" spans="1:5" x14ac:dyDescent="0.3">
      <c r="B80" s="51"/>
      <c r="C80" s="128"/>
      <c r="D80" s="51"/>
    </row>
    <row r="81" spans="2:5" x14ac:dyDescent="0.3">
      <c r="B81" s="51"/>
      <c r="C81" s="128"/>
      <c r="D81" s="51"/>
    </row>
    <row r="82" spans="2:5" x14ac:dyDescent="0.3">
      <c r="B82" s="51"/>
      <c r="C82" s="128"/>
      <c r="D82" s="51"/>
    </row>
    <row r="83" spans="2:5" x14ac:dyDescent="0.3">
      <c r="B83" s="51"/>
      <c r="C83" s="51"/>
      <c r="D83" s="51"/>
    </row>
    <row r="84" spans="2:5" x14ac:dyDescent="0.3">
      <c r="B84" s="51"/>
      <c r="C84" s="51"/>
      <c r="D84" s="51"/>
    </row>
    <row r="85" spans="2:5" x14ac:dyDescent="0.3">
      <c r="B85" s="51"/>
      <c r="C85" s="51"/>
      <c r="D85" s="51"/>
    </row>
    <row r="86" spans="2:5" x14ac:dyDescent="0.3">
      <c r="B86" s="51"/>
      <c r="C86" s="51"/>
      <c r="D86" s="51"/>
      <c r="E86" s="52"/>
    </row>
    <row r="87" spans="2:5" x14ac:dyDescent="0.3">
      <c r="B87" s="51"/>
      <c r="C87" s="51"/>
      <c r="D87" s="51"/>
      <c r="E87" s="52"/>
    </row>
    <row r="88" spans="2:5" x14ac:dyDescent="0.3">
      <c r="B88" s="51"/>
      <c r="C88" s="51"/>
      <c r="D88" s="51"/>
      <c r="E88" s="52"/>
    </row>
  </sheetData>
  <mergeCells count="8">
    <mergeCell ref="A1:E1"/>
    <mergeCell ref="A2:E2"/>
    <mergeCell ref="A13:A14"/>
    <mergeCell ref="B13:B14"/>
    <mergeCell ref="C13:C14"/>
    <mergeCell ref="A11:E11"/>
    <mergeCell ref="A12:E12"/>
    <mergeCell ref="D13:E13"/>
  </mergeCells>
  <pageMargins left="0.7" right="0.7" top="0.75" bottom="0.75" header="0.3" footer="0.3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9"/>
  <sheetViews>
    <sheetView workbookViewId="0">
      <selection activeCell="B9" sqref="B9"/>
    </sheetView>
  </sheetViews>
  <sheetFormatPr defaultRowHeight="18.75" x14ac:dyDescent="0.3"/>
  <cols>
    <col min="1" max="1" width="64.7109375" style="2" customWidth="1"/>
    <col min="2" max="2" width="11.5703125" style="54" customWidth="1"/>
    <col min="3" max="3" width="6.140625" style="54" customWidth="1"/>
    <col min="4" max="4" width="6" style="54" customWidth="1"/>
    <col min="5" max="5" width="18.140625" style="54" customWidth="1"/>
    <col min="6" max="6" width="5.7109375" style="54" customWidth="1"/>
    <col min="7" max="7" width="17.85546875" style="54" customWidth="1"/>
    <col min="8" max="8" width="24.140625" style="2" customWidth="1"/>
    <col min="9" max="9" width="21" style="2" customWidth="1"/>
    <col min="10" max="10" width="40" style="2" customWidth="1"/>
    <col min="11" max="16384" width="9.140625" style="2"/>
  </cols>
  <sheetData>
    <row r="1" spans="1:7" x14ac:dyDescent="0.3">
      <c r="A1" s="135" t="s">
        <v>195</v>
      </c>
      <c r="B1" s="135"/>
      <c r="C1" s="135"/>
      <c r="D1" s="135"/>
      <c r="E1" s="135"/>
      <c r="F1" s="135"/>
      <c r="G1" s="135"/>
    </row>
    <row r="2" spans="1:7" x14ac:dyDescent="0.3">
      <c r="A2" s="135" t="s">
        <v>31</v>
      </c>
      <c r="B2" s="135"/>
      <c r="C2" s="135"/>
      <c r="D2" s="135"/>
      <c r="E2" s="135"/>
      <c r="F2" s="135"/>
      <c r="G2" s="135"/>
    </row>
    <row r="4" spans="1:7" ht="37.5" x14ac:dyDescent="0.3">
      <c r="G4" s="31" t="s">
        <v>198</v>
      </c>
    </row>
    <row r="5" spans="1:7" x14ac:dyDescent="0.3">
      <c r="G5" s="108" t="s">
        <v>1</v>
      </c>
    </row>
    <row r="6" spans="1:7" x14ac:dyDescent="0.3">
      <c r="G6" s="108" t="s">
        <v>2</v>
      </c>
    </row>
    <row r="7" spans="1:7" x14ac:dyDescent="0.3">
      <c r="G7" s="108" t="s">
        <v>33</v>
      </c>
    </row>
    <row r="8" spans="1:7" x14ac:dyDescent="0.3">
      <c r="G8" s="108" t="s">
        <v>303</v>
      </c>
    </row>
    <row r="9" spans="1:7" x14ac:dyDescent="0.3">
      <c r="G9" s="108" t="s">
        <v>318</v>
      </c>
    </row>
    <row r="10" spans="1:7" x14ac:dyDescent="0.3">
      <c r="G10" s="108" t="s">
        <v>319</v>
      </c>
    </row>
    <row r="11" spans="1:7" s="55" customFormat="1" ht="64.5" customHeight="1" x14ac:dyDescent="0.25">
      <c r="A11" s="162" t="s">
        <v>336</v>
      </c>
      <c r="B11" s="162"/>
      <c r="C11" s="162"/>
      <c r="D11" s="162"/>
      <c r="E11" s="162"/>
      <c r="F11" s="162"/>
      <c r="G11" s="162"/>
    </row>
    <row r="12" spans="1:7" x14ac:dyDescent="0.3">
      <c r="A12" s="163" t="s">
        <v>48</v>
      </c>
      <c r="B12" s="163" t="s">
        <v>126</v>
      </c>
      <c r="C12" s="163" t="s">
        <v>127</v>
      </c>
      <c r="D12" s="163" t="s">
        <v>359</v>
      </c>
      <c r="E12" s="163" t="s">
        <v>49</v>
      </c>
      <c r="F12" s="163" t="s">
        <v>50</v>
      </c>
      <c r="G12" s="163" t="s">
        <v>242</v>
      </c>
    </row>
    <row r="13" spans="1:7" ht="82.5" customHeight="1" x14ac:dyDescent="0.3">
      <c r="A13" s="164"/>
      <c r="B13" s="164"/>
      <c r="C13" s="164"/>
      <c r="D13" s="164"/>
      <c r="E13" s="164"/>
      <c r="F13" s="164"/>
      <c r="G13" s="164"/>
    </row>
    <row r="14" spans="1:7" s="35" customFormat="1" ht="12.75" x14ac:dyDescent="0.2">
      <c r="A14" s="56" t="s">
        <v>128</v>
      </c>
      <c r="B14" s="57" t="s">
        <v>129</v>
      </c>
      <c r="C14" s="57" t="s">
        <v>130</v>
      </c>
      <c r="D14" s="57" t="s">
        <v>131</v>
      </c>
      <c r="E14" s="57" t="s">
        <v>132</v>
      </c>
      <c r="F14" s="57" t="s">
        <v>133</v>
      </c>
      <c r="G14" s="57" t="s">
        <v>134</v>
      </c>
    </row>
    <row r="15" spans="1:7" s="55" customFormat="1" ht="38.25" customHeight="1" x14ac:dyDescent="0.25">
      <c r="A15" s="58" t="s">
        <v>135</v>
      </c>
      <c r="B15" s="59" t="s">
        <v>136</v>
      </c>
      <c r="C15" s="59" t="s">
        <v>137</v>
      </c>
      <c r="D15" s="59" t="s">
        <v>137</v>
      </c>
      <c r="E15" s="59" t="s">
        <v>138</v>
      </c>
      <c r="F15" s="59" t="s">
        <v>139</v>
      </c>
      <c r="G15" s="60">
        <f>SUM(G16:G57)</f>
        <v>12044569.09</v>
      </c>
    </row>
    <row r="16" spans="1:7" s="55" customFormat="1" ht="115.5" customHeight="1" x14ac:dyDescent="0.25">
      <c r="A16" s="12" t="s">
        <v>101</v>
      </c>
      <c r="B16" s="61" t="s">
        <v>136</v>
      </c>
      <c r="C16" s="61" t="s">
        <v>140</v>
      </c>
      <c r="D16" s="61" t="s">
        <v>141</v>
      </c>
      <c r="E16" s="62" t="s">
        <v>102</v>
      </c>
      <c r="F16" s="109" t="s">
        <v>142</v>
      </c>
      <c r="G16" s="63">
        <v>845000</v>
      </c>
    </row>
    <row r="17" spans="1:7" ht="131.25" x14ac:dyDescent="0.3">
      <c r="A17" s="12" t="s">
        <v>104</v>
      </c>
      <c r="B17" s="109" t="s">
        <v>136</v>
      </c>
      <c r="C17" s="109" t="s">
        <v>140</v>
      </c>
      <c r="D17" s="109" t="s">
        <v>143</v>
      </c>
      <c r="E17" s="64" t="s">
        <v>105</v>
      </c>
      <c r="F17" s="109" t="s">
        <v>142</v>
      </c>
      <c r="G17" s="15">
        <v>2575080</v>
      </c>
    </row>
    <row r="18" spans="1:7" ht="75" x14ac:dyDescent="0.3">
      <c r="A18" s="12" t="s">
        <v>106</v>
      </c>
      <c r="B18" s="109" t="s">
        <v>136</v>
      </c>
      <c r="C18" s="109" t="s">
        <v>140</v>
      </c>
      <c r="D18" s="109" t="s">
        <v>143</v>
      </c>
      <c r="E18" s="64" t="s">
        <v>105</v>
      </c>
      <c r="F18" s="109" t="s">
        <v>144</v>
      </c>
      <c r="G18" s="15">
        <v>139850</v>
      </c>
    </row>
    <row r="19" spans="1:7" ht="56.25" x14ac:dyDescent="0.3">
      <c r="A19" s="12" t="s">
        <v>107</v>
      </c>
      <c r="B19" s="109" t="s">
        <v>136</v>
      </c>
      <c r="C19" s="109" t="s">
        <v>140</v>
      </c>
      <c r="D19" s="109" t="s">
        <v>143</v>
      </c>
      <c r="E19" s="64" t="s">
        <v>105</v>
      </c>
      <c r="F19" s="109" t="s">
        <v>145</v>
      </c>
      <c r="G19" s="15">
        <v>1000</v>
      </c>
    </row>
    <row r="20" spans="1:7" ht="112.5" x14ac:dyDescent="0.3">
      <c r="A20" s="12" t="s">
        <v>240</v>
      </c>
      <c r="B20" s="109" t="s">
        <v>136</v>
      </c>
      <c r="C20" s="109" t="s">
        <v>140</v>
      </c>
      <c r="D20" s="109" t="s">
        <v>243</v>
      </c>
      <c r="E20" s="64" t="s">
        <v>241</v>
      </c>
      <c r="F20" s="109" t="s">
        <v>244</v>
      </c>
      <c r="G20" s="15">
        <v>59542</v>
      </c>
    </row>
    <row r="21" spans="1:7" ht="37.5" x14ac:dyDescent="0.3">
      <c r="A21" s="49" t="s">
        <v>333</v>
      </c>
      <c r="B21" s="109" t="s">
        <v>136</v>
      </c>
      <c r="C21" s="109" t="s">
        <v>140</v>
      </c>
      <c r="D21" s="109" t="s">
        <v>153</v>
      </c>
      <c r="E21" s="64" t="s">
        <v>334</v>
      </c>
      <c r="F21" s="109" t="s">
        <v>145</v>
      </c>
      <c r="G21" s="15">
        <v>207664.78</v>
      </c>
    </row>
    <row r="22" spans="1:7" ht="45" customHeight="1" x14ac:dyDescent="0.3">
      <c r="A22" s="12" t="s">
        <v>86</v>
      </c>
      <c r="B22" s="109" t="s">
        <v>136</v>
      </c>
      <c r="C22" s="109" t="s">
        <v>140</v>
      </c>
      <c r="D22" s="109" t="s">
        <v>147</v>
      </c>
      <c r="E22" s="64" t="s">
        <v>87</v>
      </c>
      <c r="F22" s="109" t="s">
        <v>145</v>
      </c>
      <c r="G22" s="15">
        <v>20000</v>
      </c>
    </row>
    <row r="23" spans="1:7" ht="56.25" x14ac:dyDescent="0.3">
      <c r="A23" s="12" t="s">
        <v>77</v>
      </c>
      <c r="B23" s="109" t="s">
        <v>136</v>
      </c>
      <c r="C23" s="109" t="s">
        <v>140</v>
      </c>
      <c r="D23" s="109" t="s">
        <v>148</v>
      </c>
      <c r="E23" s="64" t="s">
        <v>78</v>
      </c>
      <c r="F23" s="109" t="s">
        <v>144</v>
      </c>
      <c r="G23" s="15">
        <v>1000</v>
      </c>
    </row>
    <row r="24" spans="1:7" ht="61.5" customHeight="1" x14ac:dyDescent="0.3">
      <c r="A24" s="12" t="s">
        <v>149</v>
      </c>
      <c r="B24" s="109" t="s">
        <v>136</v>
      </c>
      <c r="C24" s="109" t="s">
        <v>140</v>
      </c>
      <c r="D24" s="109" t="s">
        <v>148</v>
      </c>
      <c r="E24" s="64" t="s">
        <v>83</v>
      </c>
      <c r="F24" s="109" t="s">
        <v>144</v>
      </c>
      <c r="G24" s="15">
        <v>56500</v>
      </c>
    </row>
    <row r="25" spans="1:7" ht="93.75" x14ac:dyDescent="0.3">
      <c r="A25" s="12" t="s">
        <v>93</v>
      </c>
      <c r="B25" s="109" t="s">
        <v>136</v>
      </c>
      <c r="C25" s="109" t="s">
        <v>140</v>
      </c>
      <c r="D25" s="109" t="s">
        <v>148</v>
      </c>
      <c r="E25" s="64" t="s">
        <v>94</v>
      </c>
      <c r="F25" s="109" t="s">
        <v>144</v>
      </c>
      <c r="G25" s="15">
        <v>2000</v>
      </c>
    </row>
    <row r="26" spans="1:7" ht="131.25" x14ac:dyDescent="0.3">
      <c r="A26" s="44" t="s">
        <v>210</v>
      </c>
      <c r="B26" s="109" t="s">
        <v>136</v>
      </c>
      <c r="C26" s="109" t="s">
        <v>140</v>
      </c>
      <c r="D26" s="109" t="s">
        <v>148</v>
      </c>
      <c r="E26" s="64" t="s">
        <v>211</v>
      </c>
      <c r="F26" s="109" t="s">
        <v>144</v>
      </c>
      <c r="G26" s="15">
        <v>30000</v>
      </c>
    </row>
    <row r="27" spans="1:7" ht="56.25" x14ac:dyDescent="0.3">
      <c r="A27" s="12" t="s">
        <v>215</v>
      </c>
      <c r="B27" s="109" t="s">
        <v>136</v>
      </c>
      <c r="C27" s="109" t="s">
        <v>140</v>
      </c>
      <c r="D27" s="109" t="s">
        <v>148</v>
      </c>
      <c r="E27" s="64" t="s">
        <v>216</v>
      </c>
      <c r="F27" s="109" t="s">
        <v>144</v>
      </c>
      <c r="G27" s="15">
        <v>5000</v>
      </c>
    </row>
    <row r="28" spans="1:7" ht="64.5" customHeight="1" x14ac:dyDescent="0.3">
      <c r="A28" s="44" t="s">
        <v>217</v>
      </c>
      <c r="B28" s="109" t="s">
        <v>136</v>
      </c>
      <c r="C28" s="109" t="s">
        <v>140</v>
      </c>
      <c r="D28" s="109" t="s">
        <v>148</v>
      </c>
      <c r="E28" s="64" t="s">
        <v>218</v>
      </c>
      <c r="F28" s="109" t="s">
        <v>144</v>
      </c>
      <c r="G28" s="15">
        <v>33400</v>
      </c>
    </row>
    <row r="29" spans="1:7" ht="93.75" x14ac:dyDescent="0.3">
      <c r="A29" s="44" t="s">
        <v>325</v>
      </c>
      <c r="B29" s="109" t="s">
        <v>136</v>
      </c>
      <c r="C29" s="109" t="s">
        <v>140</v>
      </c>
      <c r="D29" s="109" t="s">
        <v>148</v>
      </c>
      <c r="E29" s="64" t="s">
        <v>326</v>
      </c>
      <c r="F29" s="109" t="s">
        <v>144</v>
      </c>
      <c r="G29" s="15">
        <v>3000</v>
      </c>
    </row>
    <row r="30" spans="1:7" ht="77.25" customHeight="1" x14ac:dyDescent="0.3">
      <c r="A30" s="12" t="s">
        <v>277</v>
      </c>
      <c r="B30" s="109" t="s">
        <v>136</v>
      </c>
      <c r="C30" s="109" t="s">
        <v>140</v>
      </c>
      <c r="D30" s="109" t="s">
        <v>148</v>
      </c>
      <c r="E30" s="64" t="s">
        <v>278</v>
      </c>
      <c r="F30" s="109" t="s">
        <v>144</v>
      </c>
      <c r="G30" s="15">
        <v>98300</v>
      </c>
    </row>
    <row r="31" spans="1:7" ht="56.25" x14ac:dyDescent="0.3">
      <c r="A31" s="12" t="s">
        <v>279</v>
      </c>
      <c r="B31" s="109" t="s">
        <v>136</v>
      </c>
      <c r="C31" s="109" t="s">
        <v>140</v>
      </c>
      <c r="D31" s="109" t="s">
        <v>148</v>
      </c>
      <c r="E31" s="64" t="s">
        <v>278</v>
      </c>
      <c r="F31" s="109" t="s">
        <v>145</v>
      </c>
      <c r="G31" s="15">
        <v>800</v>
      </c>
    </row>
    <row r="32" spans="1:7" ht="75" x14ac:dyDescent="0.3">
      <c r="A32" s="49" t="s">
        <v>150</v>
      </c>
      <c r="B32" s="109" t="s">
        <v>136</v>
      </c>
      <c r="C32" s="109" t="s">
        <v>140</v>
      </c>
      <c r="D32" s="109" t="s">
        <v>148</v>
      </c>
      <c r="E32" s="64" t="s">
        <v>118</v>
      </c>
      <c r="F32" s="109" t="s">
        <v>144</v>
      </c>
      <c r="G32" s="15">
        <v>1000</v>
      </c>
    </row>
    <row r="33" spans="1:7" ht="150" x14ac:dyDescent="0.3">
      <c r="A33" s="44" t="s">
        <v>223</v>
      </c>
      <c r="B33" s="109" t="s">
        <v>136</v>
      </c>
      <c r="C33" s="109" t="s">
        <v>140</v>
      </c>
      <c r="D33" s="109" t="s">
        <v>148</v>
      </c>
      <c r="E33" s="64" t="s">
        <v>224</v>
      </c>
      <c r="F33" s="109" t="s">
        <v>144</v>
      </c>
      <c r="G33" s="15">
        <v>344.46</v>
      </c>
    </row>
    <row r="34" spans="1:7" ht="229.5" customHeight="1" x14ac:dyDescent="0.3">
      <c r="A34" s="44" t="s">
        <v>225</v>
      </c>
      <c r="B34" s="109" t="s">
        <v>136</v>
      </c>
      <c r="C34" s="109" t="s">
        <v>140</v>
      </c>
      <c r="D34" s="109" t="s">
        <v>148</v>
      </c>
      <c r="E34" s="64" t="s">
        <v>226</v>
      </c>
      <c r="F34" s="109" t="s">
        <v>144</v>
      </c>
      <c r="G34" s="15">
        <v>1450.31</v>
      </c>
    </row>
    <row r="35" spans="1:7" ht="93.75" x14ac:dyDescent="0.3">
      <c r="A35" s="44" t="s">
        <v>227</v>
      </c>
      <c r="B35" s="109" t="s">
        <v>136</v>
      </c>
      <c r="C35" s="109" t="s">
        <v>140</v>
      </c>
      <c r="D35" s="109" t="s">
        <v>148</v>
      </c>
      <c r="E35" s="64" t="s">
        <v>228</v>
      </c>
      <c r="F35" s="109" t="s">
        <v>144</v>
      </c>
      <c r="G35" s="15">
        <v>344.46</v>
      </c>
    </row>
    <row r="36" spans="1:7" ht="112.5" x14ac:dyDescent="0.3">
      <c r="A36" s="44" t="s">
        <v>229</v>
      </c>
      <c r="B36" s="109" t="s">
        <v>136</v>
      </c>
      <c r="C36" s="109" t="s">
        <v>140</v>
      </c>
      <c r="D36" s="109" t="s">
        <v>148</v>
      </c>
      <c r="E36" s="64" t="s">
        <v>230</v>
      </c>
      <c r="F36" s="109" t="s">
        <v>144</v>
      </c>
      <c r="G36" s="15">
        <v>344.46</v>
      </c>
    </row>
    <row r="37" spans="1:7" ht="150" x14ac:dyDescent="0.3">
      <c r="A37" s="44" t="s">
        <v>231</v>
      </c>
      <c r="B37" s="109" t="s">
        <v>136</v>
      </c>
      <c r="C37" s="109" t="s">
        <v>140</v>
      </c>
      <c r="D37" s="109" t="s">
        <v>148</v>
      </c>
      <c r="E37" s="64" t="s">
        <v>232</v>
      </c>
      <c r="F37" s="109" t="s">
        <v>144</v>
      </c>
      <c r="G37" s="15">
        <v>344.46</v>
      </c>
    </row>
    <row r="38" spans="1:7" ht="131.25" x14ac:dyDescent="0.3">
      <c r="A38" s="44" t="s">
        <v>233</v>
      </c>
      <c r="B38" s="109" t="s">
        <v>136</v>
      </c>
      <c r="C38" s="109" t="s">
        <v>140</v>
      </c>
      <c r="D38" s="109" t="s">
        <v>148</v>
      </c>
      <c r="E38" s="64" t="s">
        <v>234</v>
      </c>
      <c r="F38" s="109" t="s">
        <v>144</v>
      </c>
      <c r="G38" s="15">
        <v>344.46</v>
      </c>
    </row>
    <row r="39" spans="1:7" ht="93.75" x14ac:dyDescent="0.3">
      <c r="A39" s="44" t="s">
        <v>235</v>
      </c>
      <c r="B39" s="109" t="s">
        <v>136</v>
      </c>
      <c r="C39" s="109" t="s">
        <v>140</v>
      </c>
      <c r="D39" s="109" t="s">
        <v>148</v>
      </c>
      <c r="E39" s="64" t="s">
        <v>236</v>
      </c>
      <c r="F39" s="109" t="s">
        <v>144</v>
      </c>
      <c r="G39" s="15">
        <v>344.46</v>
      </c>
    </row>
    <row r="40" spans="1:7" ht="131.25" x14ac:dyDescent="0.3">
      <c r="A40" s="44" t="s">
        <v>331</v>
      </c>
      <c r="B40" s="109" t="s">
        <v>136</v>
      </c>
      <c r="C40" s="109" t="s">
        <v>141</v>
      </c>
      <c r="D40" s="109" t="s">
        <v>151</v>
      </c>
      <c r="E40" s="64" t="s">
        <v>121</v>
      </c>
      <c r="F40" s="109" t="s">
        <v>142</v>
      </c>
      <c r="G40" s="15">
        <v>159890</v>
      </c>
    </row>
    <row r="41" spans="1:7" ht="82.5" customHeight="1" x14ac:dyDescent="0.3">
      <c r="A41" s="12" t="s">
        <v>332</v>
      </c>
      <c r="B41" s="109" t="s">
        <v>136</v>
      </c>
      <c r="C41" s="109" t="s">
        <v>141</v>
      </c>
      <c r="D41" s="109" t="s">
        <v>151</v>
      </c>
      <c r="E41" s="64" t="s">
        <v>121</v>
      </c>
      <c r="F41" s="109" t="s">
        <v>144</v>
      </c>
      <c r="G41" s="15">
        <v>5000</v>
      </c>
    </row>
    <row r="42" spans="1:7" ht="60.75" customHeight="1" x14ac:dyDescent="0.3">
      <c r="A42" s="12" t="s">
        <v>149</v>
      </c>
      <c r="B42" s="109" t="s">
        <v>136</v>
      </c>
      <c r="C42" s="109" t="s">
        <v>151</v>
      </c>
      <c r="D42" s="109" t="s">
        <v>152</v>
      </c>
      <c r="E42" s="64" t="s">
        <v>83</v>
      </c>
      <c r="F42" s="109" t="s">
        <v>144</v>
      </c>
      <c r="G42" s="15">
        <v>30000</v>
      </c>
    </row>
    <row r="43" spans="1:7" ht="195" customHeight="1" x14ac:dyDescent="0.3">
      <c r="A43" s="44" t="s">
        <v>320</v>
      </c>
      <c r="B43" s="109" t="s">
        <v>136</v>
      </c>
      <c r="C43" s="109" t="s">
        <v>143</v>
      </c>
      <c r="D43" s="109" t="s">
        <v>245</v>
      </c>
      <c r="E43" s="45" t="s">
        <v>321</v>
      </c>
      <c r="F43" s="109" t="s">
        <v>144</v>
      </c>
      <c r="G43" s="15">
        <v>1729018</v>
      </c>
    </row>
    <row r="44" spans="1:7" ht="93.75" x14ac:dyDescent="0.3">
      <c r="A44" s="12" t="s">
        <v>221</v>
      </c>
      <c r="B44" s="109" t="s">
        <v>136</v>
      </c>
      <c r="C44" s="109" t="s">
        <v>146</v>
      </c>
      <c r="D44" s="109" t="s">
        <v>141</v>
      </c>
      <c r="E44" s="64" t="s">
        <v>222</v>
      </c>
      <c r="F44" s="109" t="s">
        <v>144</v>
      </c>
      <c r="G44" s="15">
        <v>232054.5</v>
      </c>
    </row>
    <row r="45" spans="1:7" ht="93.75" x14ac:dyDescent="0.3">
      <c r="A45" s="49" t="s">
        <v>237</v>
      </c>
      <c r="B45" s="109" t="s">
        <v>136</v>
      </c>
      <c r="C45" s="109" t="s">
        <v>146</v>
      </c>
      <c r="D45" s="109" t="s">
        <v>141</v>
      </c>
      <c r="E45" s="64" t="s">
        <v>238</v>
      </c>
      <c r="F45" s="109" t="s">
        <v>144</v>
      </c>
      <c r="G45" s="15">
        <v>171642</v>
      </c>
    </row>
    <row r="46" spans="1:7" ht="56.25" x14ac:dyDescent="0.3">
      <c r="A46" s="12" t="s">
        <v>57</v>
      </c>
      <c r="B46" s="109" t="s">
        <v>136</v>
      </c>
      <c r="C46" s="109" t="s">
        <v>146</v>
      </c>
      <c r="D46" s="109" t="s">
        <v>151</v>
      </c>
      <c r="E46" s="64" t="s">
        <v>58</v>
      </c>
      <c r="F46" s="109" t="s">
        <v>144</v>
      </c>
      <c r="G46" s="15">
        <v>1100320.01</v>
      </c>
    </row>
    <row r="47" spans="1:7" ht="56.25" x14ac:dyDescent="0.3">
      <c r="A47" s="65" t="s">
        <v>59</v>
      </c>
      <c r="B47" s="109" t="s">
        <v>136</v>
      </c>
      <c r="C47" s="109" t="s">
        <v>146</v>
      </c>
      <c r="D47" s="109" t="s">
        <v>151</v>
      </c>
      <c r="E47" s="64" t="s">
        <v>60</v>
      </c>
      <c r="F47" s="109" t="s">
        <v>144</v>
      </c>
      <c r="G47" s="15">
        <v>10000</v>
      </c>
    </row>
    <row r="48" spans="1:7" ht="56.25" x14ac:dyDescent="0.3">
      <c r="A48" s="65" t="s">
        <v>322</v>
      </c>
      <c r="B48" s="109" t="s">
        <v>136</v>
      </c>
      <c r="C48" s="109" t="s">
        <v>146</v>
      </c>
      <c r="D48" s="109" t="s">
        <v>151</v>
      </c>
      <c r="E48" s="45" t="s">
        <v>276</v>
      </c>
      <c r="F48" s="109" t="s">
        <v>144</v>
      </c>
      <c r="G48" s="15">
        <v>5000</v>
      </c>
    </row>
    <row r="49" spans="1:7" ht="93.75" x14ac:dyDescent="0.3">
      <c r="A49" s="49" t="s">
        <v>239</v>
      </c>
      <c r="B49" s="109" t="s">
        <v>136</v>
      </c>
      <c r="C49" s="109" t="s">
        <v>146</v>
      </c>
      <c r="D49" s="109" t="s">
        <v>151</v>
      </c>
      <c r="E49" s="64" t="s">
        <v>284</v>
      </c>
      <c r="F49" s="109" t="s">
        <v>144</v>
      </c>
      <c r="G49" s="15">
        <v>123710.73</v>
      </c>
    </row>
    <row r="50" spans="1:7" ht="83.25" customHeight="1" x14ac:dyDescent="0.3">
      <c r="A50" s="12" t="s">
        <v>206</v>
      </c>
      <c r="B50" s="109" t="s">
        <v>136</v>
      </c>
      <c r="C50" s="109" t="s">
        <v>153</v>
      </c>
      <c r="D50" s="109" t="s">
        <v>146</v>
      </c>
      <c r="E50" s="64" t="s">
        <v>207</v>
      </c>
      <c r="F50" s="109" t="s">
        <v>144</v>
      </c>
      <c r="G50" s="15">
        <v>5000</v>
      </c>
    </row>
    <row r="51" spans="1:7" ht="81.75" customHeight="1" x14ac:dyDescent="0.3">
      <c r="A51" s="12" t="s">
        <v>330</v>
      </c>
      <c r="B51" s="109" t="s">
        <v>136</v>
      </c>
      <c r="C51" s="109" t="s">
        <v>153</v>
      </c>
      <c r="D51" s="109" t="s">
        <v>153</v>
      </c>
      <c r="E51" s="64" t="s">
        <v>111</v>
      </c>
      <c r="F51" s="109" t="s">
        <v>144</v>
      </c>
      <c r="G51" s="15">
        <v>2000</v>
      </c>
    </row>
    <row r="52" spans="1:7" ht="114.75" customHeight="1" x14ac:dyDescent="0.3">
      <c r="A52" s="12" t="s">
        <v>67</v>
      </c>
      <c r="B52" s="109" t="s">
        <v>136</v>
      </c>
      <c r="C52" s="109" t="s">
        <v>154</v>
      </c>
      <c r="D52" s="109" t="s">
        <v>140</v>
      </c>
      <c r="E52" s="64" t="s">
        <v>68</v>
      </c>
      <c r="F52" s="109" t="s">
        <v>142</v>
      </c>
      <c r="G52" s="15">
        <v>4088280</v>
      </c>
    </row>
    <row r="53" spans="1:7" ht="75" x14ac:dyDescent="0.3">
      <c r="A53" s="12" t="s">
        <v>69</v>
      </c>
      <c r="B53" s="109" t="s">
        <v>136</v>
      </c>
      <c r="C53" s="109" t="s">
        <v>154</v>
      </c>
      <c r="D53" s="109" t="s">
        <v>140</v>
      </c>
      <c r="E53" s="64" t="s">
        <v>68</v>
      </c>
      <c r="F53" s="109" t="s">
        <v>144</v>
      </c>
      <c r="G53" s="15">
        <v>236000</v>
      </c>
    </row>
    <row r="54" spans="1:7" ht="56.25" x14ac:dyDescent="0.3">
      <c r="A54" s="12" t="s">
        <v>70</v>
      </c>
      <c r="B54" s="109" t="s">
        <v>136</v>
      </c>
      <c r="C54" s="109" t="s">
        <v>154</v>
      </c>
      <c r="D54" s="109" t="s">
        <v>140</v>
      </c>
      <c r="E54" s="64" t="s">
        <v>68</v>
      </c>
      <c r="F54" s="109" t="s">
        <v>145</v>
      </c>
      <c r="G54" s="15">
        <v>1000</v>
      </c>
    </row>
    <row r="55" spans="1:7" ht="59.25" customHeight="1" x14ac:dyDescent="0.3">
      <c r="A55" s="12" t="s">
        <v>149</v>
      </c>
      <c r="B55" s="109" t="s">
        <v>136</v>
      </c>
      <c r="C55" s="109" t="s">
        <v>154</v>
      </c>
      <c r="D55" s="109" t="s">
        <v>140</v>
      </c>
      <c r="E55" s="64" t="s">
        <v>83</v>
      </c>
      <c r="F55" s="109" t="s">
        <v>144</v>
      </c>
      <c r="G55" s="15">
        <v>25000</v>
      </c>
    </row>
    <row r="56" spans="1:7" ht="93.75" x14ac:dyDescent="0.3">
      <c r="A56" s="12" t="s">
        <v>93</v>
      </c>
      <c r="B56" s="109" t="s">
        <v>136</v>
      </c>
      <c r="C56" s="109" t="s">
        <v>154</v>
      </c>
      <c r="D56" s="109" t="s">
        <v>140</v>
      </c>
      <c r="E56" s="64" t="s">
        <v>94</v>
      </c>
      <c r="F56" s="109" t="s">
        <v>144</v>
      </c>
      <c r="G56" s="15">
        <v>2000</v>
      </c>
    </row>
    <row r="57" spans="1:7" ht="60.75" customHeight="1" x14ac:dyDescent="0.3">
      <c r="A57" s="12" t="s">
        <v>122</v>
      </c>
      <c r="B57" s="109" t="s">
        <v>136</v>
      </c>
      <c r="C57" s="109" t="s">
        <v>152</v>
      </c>
      <c r="D57" s="109" t="s">
        <v>140</v>
      </c>
      <c r="E57" s="64" t="s">
        <v>123</v>
      </c>
      <c r="F57" s="109" t="s">
        <v>155</v>
      </c>
      <c r="G57" s="15">
        <v>36000</v>
      </c>
    </row>
    <row r="58" spans="1:7" s="55" customFormat="1" ht="28.5" customHeight="1" x14ac:dyDescent="0.25">
      <c r="A58" s="58" t="s">
        <v>156</v>
      </c>
      <c r="B58" s="66"/>
      <c r="C58" s="66"/>
      <c r="D58" s="66"/>
      <c r="E58" s="66"/>
      <c r="F58" s="66"/>
      <c r="G58" s="60">
        <f>G15</f>
        <v>12044569.09</v>
      </c>
    </row>
    <row r="59" spans="1:7" s="21" customFormat="1" ht="24" customHeight="1" x14ac:dyDescent="0.3">
      <c r="A59" s="104"/>
      <c r="B59" s="105"/>
      <c r="C59" s="105"/>
      <c r="D59" s="105"/>
      <c r="E59" s="105"/>
      <c r="F59" s="105"/>
      <c r="G59" s="106"/>
    </row>
    <row r="60" spans="1:7" x14ac:dyDescent="0.3">
      <c r="B60" s="2"/>
      <c r="C60" s="2"/>
      <c r="D60" s="2"/>
      <c r="E60" s="2"/>
      <c r="F60" s="2"/>
      <c r="G60" s="110"/>
    </row>
    <row r="61" spans="1:7" x14ac:dyDescent="0.3">
      <c r="B61" s="2"/>
      <c r="C61" s="2"/>
      <c r="D61" s="2"/>
      <c r="E61" s="2"/>
      <c r="F61" s="2"/>
      <c r="G61" s="110"/>
    </row>
    <row r="62" spans="1:7" s="21" customFormat="1" ht="24" customHeight="1" x14ac:dyDescent="0.3">
      <c r="A62" s="104"/>
      <c r="B62" s="105"/>
      <c r="C62" s="105"/>
      <c r="D62" s="105"/>
      <c r="E62" s="105"/>
      <c r="F62" s="105"/>
      <c r="G62" s="106"/>
    </row>
    <row r="63" spans="1:7" x14ac:dyDescent="0.3">
      <c r="B63" s="2"/>
      <c r="C63" s="2"/>
      <c r="D63" s="2"/>
      <c r="E63" s="2"/>
      <c r="F63" s="2"/>
      <c r="G63" s="110"/>
    </row>
    <row r="64" spans="1:7" x14ac:dyDescent="0.3">
      <c r="B64" s="2"/>
      <c r="C64" s="2"/>
      <c r="D64" s="2"/>
      <c r="E64" s="2"/>
      <c r="F64" s="2"/>
      <c r="G64" s="110"/>
    </row>
    <row r="65" spans="2:7" x14ac:dyDescent="0.3">
      <c r="B65" s="2"/>
      <c r="C65" s="2"/>
      <c r="D65" s="2"/>
      <c r="E65" s="2"/>
      <c r="F65" s="2"/>
      <c r="G65" s="110"/>
    </row>
    <row r="66" spans="2:7" x14ac:dyDescent="0.3">
      <c r="B66" s="2"/>
      <c r="C66" s="2"/>
      <c r="D66" s="2"/>
      <c r="E66" s="2"/>
      <c r="F66" s="2"/>
      <c r="G66" s="110"/>
    </row>
    <row r="67" spans="2:7" x14ac:dyDescent="0.3">
      <c r="B67" s="2"/>
      <c r="C67" s="2"/>
      <c r="D67" s="2"/>
      <c r="E67" s="2"/>
      <c r="F67" s="2"/>
      <c r="G67" s="110"/>
    </row>
    <row r="68" spans="2:7" x14ac:dyDescent="0.3">
      <c r="B68" s="2"/>
      <c r="C68" s="2"/>
      <c r="D68" s="2"/>
      <c r="E68" s="2"/>
      <c r="F68" s="2"/>
      <c r="G68" s="110"/>
    </row>
    <row r="69" spans="2:7" x14ac:dyDescent="0.3">
      <c r="B69" s="2"/>
      <c r="C69" s="2"/>
      <c r="D69" s="2"/>
      <c r="E69" s="2"/>
      <c r="F69" s="2"/>
      <c r="G69" s="110"/>
    </row>
    <row r="70" spans="2:7" x14ac:dyDescent="0.3">
      <c r="B70" s="2"/>
      <c r="C70" s="2"/>
      <c r="D70" s="2"/>
      <c r="E70" s="2"/>
      <c r="F70" s="2"/>
      <c r="G70" s="110"/>
    </row>
    <row r="71" spans="2:7" x14ac:dyDescent="0.3">
      <c r="B71" s="2"/>
      <c r="C71" s="2"/>
      <c r="D71" s="2"/>
      <c r="E71" s="2"/>
      <c r="F71" s="2"/>
      <c r="G71" s="110"/>
    </row>
    <row r="72" spans="2:7" x14ac:dyDescent="0.3">
      <c r="B72" s="2"/>
      <c r="C72" s="2"/>
      <c r="D72" s="2"/>
      <c r="E72" s="2"/>
      <c r="F72" s="2"/>
      <c r="G72" s="110"/>
    </row>
    <row r="73" spans="2:7" x14ac:dyDescent="0.3">
      <c r="B73" s="2"/>
      <c r="C73" s="2"/>
      <c r="D73" s="2"/>
      <c r="E73" s="2"/>
      <c r="F73" s="2"/>
      <c r="G73" s="110"/>
    </row>
    <row r="74" spans="2:7" x14ac:dyDescent="0.3">
      <c r="B74" s="2"/>
      <c r="C74" s="2"/>
      <c r="D74" s="2"/>
      <c r="E74" s="2"/>
      <c r="F74" s="2"/>
      <c r="G74" s="110"/>
    </row>
    <row r="75" spans="2:7" x14ac:dyDescent="0.3">
      <c r="B75" s="2"/>
      <c r="C75" s="2"/>
      <c r="D75" s="2"/>
      <c r="E75" s="2"/>
      <c r="F75" s="2"/>
      <c r="G75" s="110"/>
    </row>
    <row r="76" spans="2:7" x14ac:dyDescent="0.3">
      <c r="B76" s="2"/>
      <c r="C76" s="2"/>
      <c r="D76" s="2"/>
      <c r="E76" s="2"/>
      <c r="F76" s="2"/>
      <c r="G76" s="110"/>
    </row>
    <row r="77" spans="2:7" x14ac:dyDescent="0.3">
      <c r="B77" s="2"/>
      <c r="C77" s="2"/>
      <c r="D77" s="2"/>
      <c r="E77" s="2"/>
      <c r="F77" s="2"/>
      <c r="G77" s="110"/>
    </row>
    <row r="78" spans="2:7" x14ac:dyDescent="0.3">
      <c r="B78" s="2"/>
      <c r="C78" s="2"/>
      <c r="D78" s="2"/>
      <c r="E78" s="2"/>
      <c r="F78" s="2"/>
      <c r="G78" s="110"/>
    </row>
    <row r="79" spans="2:7" x14ac:dyDescent="0.3">
      <c r="B79" s="2"/>
      <c r="C79" s="2"/>
      <c r="D79" s="2"/>
      <c r="E79" s="2"/>
      <c r="F79" s="2"/>
      <c r="G79" s="110"/>
    </row>
    <row r="80" spans="2:7" x14ac:dyDescent="0.3">
      <c r="B80" s="2"/>
      <c r="C80" s="2"/>
      <c r="D80" s="2"/>
      <c r="E80" s="2"/>
      <c r="F80" s="2"/>
      <c r="G80" s="110"/>
    </row>
    <row r="81" spans="2:7" x14ac:dyDescent="0.3">
      <c r="B81" s="2"/>
      <c r="C81" s="2"/>
      <c r="D81" s="2"/>
      <c r="E81" s="2"/>
      <c r="F81" s="2"/>
      <c r="G81" s="110"/>
    </row>
    <row r="82" spans="2:7" x14ac:dyDescent="0.3">
      <c r="B82" s="2"/>
      <c r="C82" s="2"/>
      <c r="D82" s="2"/>
      <c r="E82" s="2"/>
      <c r="F82" s="2"/>
      <c r="G82" s="110"/>
    </row>
    <row r="83" spans="2:7" x14ac:dyDescent="0.3">
      <c r="B83" s="2"/>
      <c r="C83" s="2"/>
      <c r="D83" s="2"/>
      <c r="E83" s="2"/>
      <c r="F83" s="2"/>
      <c r="G83" s="110"/>
    </row>
    <row r="84" spans="2:7" x14ac:dyDescent="0.3">
      <c r="B84" s="2"/>
      <c r="C84" s="2"/>
      <c r="D84" s="2"/>
      <c r="E84" s="2"/>
      <c r="F84" s="2"/>
      <c r="G84" s="110"/>
    </row>
    <row r="85" spans="2:7" x14ac:dyDescent="0.3">
      <c r="B85" s="2"/>
      <c r="C85" s="2"/>
      <c r="D85" s="2"/>
      <c r="E85" s="2"/>
      <c r="F85" s="2"/>
      <c r="G85" s="110"/>
    </row>
    <row r="86" spans="2:7" x14ac:dyDescent="0.3">
      <c r="B86" s="2"/>
      <c r="C86" s="2"/>
      <c r="D86" s="2"/>
      <c r="E86" s="2"/>
      <c r="F86" s="2"/>
      <c r="G86" s="110"/>
    </row>
    <row r="87" spans="2:7" x14ac:dyDescent="0.3">
      <c r="B87" s="2"/>
      <c r="C87" s="2"/>
      <c r="D87" s="2"/>
      <c r="E87" s="2"/>
      <c r="F87" s="2"/>
      <c r="G87" s="110"/>
    </row>
    <row r="88" spans="2:7" x14ac:dyDescent="0.3">
      <c r="B88" s="2"/>
      <c r="C88" s="2"/>
      <c r="D88" s="2"/>
      <c r="E88" s="2"/>
      <c r="F88" s="2"/>
      <c r="G88" s="110"/>
    </row>
    <row r="89" spans="2:7" x14ac:dyDescent="0.3">
      <c r="B89" s="2"/>
      <c r="C89" s="2"/>
      <c r="D89" s="2"/>
      <c r="E89" s="2"/>
      <c r="F89" s="2"/>
      <c r="G89" s="110"/>
    </row>
    <row r="90" spans="2:7" x14ac:dyDescent="0.3">
      <c r="B90" s="2"/>
      <c r="C90" s="2"/>
      <c r="D90" s="2"/>
      <c r="E90" s="2"/>
      <c r="F90" s="2"/>
      <c r="G90" s="110"/>
    </row>
    <row r="91" spans="2:7" x14ac:dyDescent="0.3">
      <c r="B91" s="2"/>
      <c r="C91" s="2"/>
      <c r="D91" s="2"/>
      <c r="E91" s="2"/>
      <c r="F91" s="2"/>
      <c r="G91" s="110"/>
    </row>
    <row r="92" spans="2:7" x14ac:dyDescent="0.3">
      <c r="B92" s="2"/>
      <c r="C92" s="2"/>
      <c r="D92" s="2"/>
      <c r="E92" s="2"/>
      <c r="F92" s="2"/>
      <c r="G92" s="110"/>
    </row>
    <row r="93" spans="2:7" x14ac:dyDescent="0.3">
      <c r="B93" s="2"/>
      <c r="C93" s="2"/>
      <c r="D93" s="2"/>
      <c r="E93" s="2"/>
      <c r="F93" s="2"/>
      <c r="G93" s="110"/>
    </row>
    <row r="94" spans="2:7" x14ac:dyDescent="0.3">
      <c r="B94" s="2"/>
      <c r="C94" s="2"/>
      <c r="D94" s="2"/>
      <c r="E94" s="2"/>
      <c r="F94" s="2"/>
      <c r="G94" s="110"/>
    </row>
    <row r="95" spans="2:7" x14ac:dyDescent="0.3">
      <c r="B95" s="2"/>
      <c r="C95" s="2"/>
      <c r="D95" s="2"/>
      <c r="E95" s="2"/>
      <c r="F95" s="2"/>
      <c r="G95" s="107"/>
    </row>
    <row r="96" spans="2:7" x14ac:dyDescent="0.3">
      <c r="B96" s="2"/>
      <c r="C96" s="2"/>
      <c r="D96" s="2"/>
      <c r="E96" s="2"/>
      <c r="F96" s="2"/>
      <c r="G96" s="68"/>
    </row>
    <row r="97" spans="2:7" x14ac:dyDescent="0.3">
      <c r="B97" s="2"/>
      <c r="C97" s="2"/>
      <c r="D97" s="2"/>
      <c r="E97" s="2"/>
      <c r="F97" s="2"/>
      <c r="G97" s="68"/>
    </row>
    <row r="98" spans="2:7" x14ac:dyDescent="0.3">
      <c r="B98" s="2"/>
      <c r="C98" s="2"/>
      <c r="D98" s="2"/>
      <c r="E98" s="2"/>
      <c r="F98" s="2"/>
      <c r="G98" s="107"/>
    </row>
    <row r="99" spans="2:7" x14ac:dyDescent="0.3">
      <c r="B99" s="2"/>
      <c r="C99" s="2"/>
      <c r="D99" s="2"/>
      <c r="E99" s="2"/>
      <c r="F99" s="2"/>
      <c r="G99" s="107"/>
    </row>
    <row r="100" spans="2:7" x14ac:dyDescent="0.3">
      <c r="B100" s="2"/>
      <c r="C100" s="2"/>
      <c r="D100" s="2"/>
      <c r="E100" s="2"/>
      <c r="F100" s="2"/>
      <c r="G100" s="107"/>
    </row>
    <row r="101" spans="2:7" x14ac:dyDescent="0.3">
      <c r="B101" s="2"/>
      <c r="C101" s="2"/>
      <c r="D101" s="2"/>
      <c r="E101" s="2"/>
      <c r="F101" s="2"/>
      <c r="G101" s="107"/>
    </row>
    <row r="102" spans="2:7" x14ac:dyDescent="0.3">
      <c r="B102" s="2"/>
      <c r="C102" s="2"/>
      <c r="D102" s="2"/>
      <c r="E102" s="2"/>
      <c r="F102" s="2"/>
      <c r="G102" s="107"/>
    </row>
    <row r="103" spans="2:7" x14ac:dyDescent="0.3">
      <c r="B103" s="2"/>
      <c r="C103" s="2"/>
      <c r="D103" s="2"/>
      <c r="E103" s="2"/>
      <c r="F103" s="2"/>
      <c r="G103" s="107"/>
    </row>
    <row r="104" spans="2:7" x14ac:dyDescent="0.3">
      <c r="B104" s="2"/>
      <c r="C104" s="2"/>
      <c r="D104" s="2"/>
      <c r="E104" s="2"/>
      <c r="F104" s="2"/>
      <c r="G104" s="107"/>
    </row>
    <row r="105" spans="2:7" x14ac:dyDescent="0.3">
      <c r="B105" s="2"/>
      <c r="C105" s="2"/>
      <c r="D105" s="2"/>
      <c r="E105" s="2"/>
      <c r="F105" s="2"/>
      <c r="G105" s="107"/>
    </row>
    <row r="106" spans="2:7" x14ac:dyDescent="0.3">
      <c r="B106" s="2"/>
      <c r="C106" s="2"/>
      <c r="D106" s="2"/>
      <c r="E106" s="2"/>
      <c r="F106" s="2"/>
      <c r="G106" s="107"/>
    </row>
    <row r="107" spans="2:7" x14ac:dyDescent="0.3">
      <c r="B107" s="2"/>
      <c r="C107" s="2"/>
      <c r="D107" s="2"/>
      <c r="E107" s="2"/>
      <c r="F107" s="2"/>
      <c r="G107" s="107"/>
    </row>
    <row r="108" spans="2:7" x14ac:dyDescent="0.3">
      <c r="B108" s="2"/>
      <c r="C108" s="2"/>
      <c r="D108" s="2"/>
      <c r="E108" s="2"/>
      <c r="F108" s="2"/>
      <c r="G108" s="107"/>
    </row>
    <row r="109" spans="2:7" x14ac:dyDescent="0.3">
      <c r="B109" s="2"/>
      <c r="C109" s="2"/>
      <c r="D109" s="2"/>
      <c r="E109" s="2"/>
      <c r="F109" s="2"/>
      <c r="G109" s="107"/>
    </row>
    <row r="110" spans="2:7" x14ac:dyDescent="0.3">
      <c r="B110" s="2"/>
      <c r="C110" s="2"/>
      <c r="D110" s="2"/>
      <c r="E110" s="2"/>
      <c r="F110" s="2"/>
      <c r="G110" s="107"/>
    </row>
    <row r="111" spans="2:7" x14ac:dyDescent="0.3">
      <c r="B111" s="2"/>
      <c r="C111" s="2"/>
      <c r="D111" s="2"/>
      <c r="E111" s="2"/>
      <c r="F111" s="2"/>
      <c r="G111" s="107"/>
    </row>
    <row r="112" spans="2:7" x14ac:dyDescent="0.3">
      <c r="B112" s="2"/>
      <c r="C112" s="2"/>
      <c r="D112" s="2"/>
      <c r="E112" s="2"/>
      <c r="F112" s="2"/>
      <c r="G112" s="107"/>
    </row>
    <row r="113" spans="2:7" x14ac:dyDescent="0.3">
      <c r="B113" s="2"/>
      <c r="C113" s="2"/>
      <c r="D113" s="2"/>
      <c r="E113" s="2"/>
      <c r="F113" s="2"/>
      <c r="G113" s="107"/>
    </row>
    <row r="114" spans="2:7" x14ac:dyDescent="0.3">
      <c r="B114" s="2"/>
      <c r="C114" s="2"/>
      <c r="D114" s="2"/>
      <c r="E114" s="2"/>
      <c r="F114" s="2"/>
      <c r="G114" s="107"/>
    </row>
    <row r="115" spans="2:7" x14ac:dyDescent="0.3">
      <c r="B115" s="2"/>
      <c r="C115" s="2"/>
      <c r="D115" s="2"/>
      <c r="E115" s="2"/>
      <c r="F115" s="2"/>
      <c r="G115" s="107"/>
    </row>
    <row r="116" spans="2:7" x14ac:dyDescent="0.3">
      <c r="B116" s="2"/>
      <c r="C116" s="2"/>
      <c r="D116" s="2"/>
      <c r="E116" s="2"/>
      <c r="F116" s="2"/>
      <c r="G116" s="107"/>
    </row>
    <row r="117" spans="2:7" x14ac:dyDescent="0.3">
      <c r="B117" s="2"/>
      <c r="C117" s="2"/>
      <c r="D117" s="2"/>
      <c r="E117" s="2"/>
      <c r="F117" s="2"/>
      <c r="G117" s="107"/>
    </row>
    <row r="118" spans="2:7" x14ac:dyDescent="0.3">
      <c r="B118" s="2"/>
      <c r="C118" s="2"/>
      <c r="D118" s="2"/>
      <c r="E118" s="2"/>
      <c r="F118" s="2"/>
      <c r="G118" s="107"/>
    </row>
    <row r="119" spans="2:7" x14ac:dyDescent="0.3">
      <c r="B119" s="2"/>
      <c r="C119" s="2"/>
      <c r="D119" s="2"/>
      <c r="E119" s="2"/>
      <c r="F119" s="2"/>
      <c r="G119" s="107"/>
    </row>
    <row r="120" spans="2:7" x14ac:dyDescent="0.3">
      <c r="B120" s="2"/>
      <c r="C120" s="2"/>
      <c r="D120" s="2"/>
      <c r="E120" s="2"/>
      <c r="F120" s="2"/>
      <c r="G120" s="86"/>
    </row>
    <row r="121" spans="2:7" x14ac:dyDescent="0.3">
      <c r="B121" s="2"/>
      <c r="C121" s="2"/>
      <c r="D121" s="2"/>
      <c r="E121" s="2"/>
      <c r="F121" s="2"/>
      <c r="G121" s="86"/>
    </row>
    <row r="122" spans="2:7" x14ac:dyDescent="0.3">
      <c r="B122" s="2"/>
      <c r="C122" s="2"/>
      <c r="D122" s="2"/>
      <c r="E122" s="2"/>
      <c r="F122" s="2"/>
      <c r="G122" s="86"/>
    </row>
    <row r="123" spans="2:7" x14ac:dyDescent="0.3">
      <c r="B123" s="2"/>
      <c r="C123" s="2"/>
      <c r="D123" s="2"/>
      <c r="E123" s="2"/>
      <c r="F123" s="2"/>
      <c r="G123" s="86"/>
    </row>
    <row r="124" spans="2:7" x14ac:dyDescent="0.3">
      <c r="B124" s="2"/>
      <c r="C124" s="2"/>
      <c r="D124" s="2"/>
      <c r="E124" s="2"/>
      <c r="F124" s="2"/>
      <c r="G124" s="86"/>
    </row>
    <row r="125" spans="2:7" x14ac:dyDescent="0.3">
      <c r="B125" s="2"/>
      <c r="C125" s="2"/>
      <c r="D125" s="2"/>
      <c r="E125" s="2"/>
      <c r="F125" s="2"/>
      <c r="G125" s="86"/>
    </row>
    <row r="126" spans="2:7" x14ac:dyDescent="0.3">
      <c r="B126" s="2"/>
      <c r="C126" s="2"/>
      <c r="D126" s="2"/>
      <c r="E126" s="2"/>
      <c r="F126" s="2"/>
      <c r="G126" s="86"/>
    </row>
    <row r="127" spans="2:7" x14ac:dyDescent="0.3">
      <c r="B127" s="2"/>
      <c r="C127" s="2"/>
      <c r="D127" s="2"/>
      <c r="E127" s="2"/>
      <c r="F127" s="2"/>
      <c r="G127" s="86"/>
    </row>
    <row r="128" spans="2:7" x14ac:dyDescent="0.3">
      <c r="B128" s="2"/>
      <c r="C128" s="2"/>
      <c r="D128" s="2"/>
      <c r="E128" s="2"/>
      <c r="F128" s="2"/>
      <c r="G128" s="86"/>
    </row>
    <row r="129" spans="2:7" x14ac:dyDescent="0.3">
      <c r="B129" s="2"/>
      <c r="C129" s="2"/>
      <c r="D129" s="2"/>
      <c r="E129" s="2"/>
      <c r="F129" s="2"/>
      <c r="G129" s="86"/>
    </row>
    <row r="130" spans="2:7" x14ac:dyDescent="0.3">
      <c r="B130" s="2"/>
      <c r="C130" s="2"/>
      <c r="D130" s="2"/>
      <c r="E130" s="2"/>
      <c r="F130" s="2"/>
      <c r="G130" s="86"/>
    </row>
    <row r="131" spans="2:7" x14ac:dyDescent="0.3">
      <c r="B131" s="2"/>
      <c r="C131" s="2"/>
      <c r="D131" s="2"/>
      <c r="E131" s="2"/>
      <c r="F131" s="2"/>
      <c r="G131" s="86"/>
    </row>
    <row r="132" spans="2:7" x14ac:dyDescent="0.3">
      <c r="B132" s="2"/>
      <c r="C132" s="2"/>
      <c r="D132" s="2"/>
      <c r="E132" s="2"/>
      <c r="F132" s="2"/>
      <c r="G132" s="86"/>
    </row>
    <row r="133" spans="2:7" x14ac:dyDescent="0.3">
      <c r="B133" s="2"/>
      <c r="C133" s="2"/>
      <c r="D133" s="2"/>
      <c r="E133" s="2"/>
      <c r="F133" s="2"/>
      <c r="G133" s="86"/>
    </row>
    <row r="134" spans="2:7" x14ac:dyDescent="0.3">
      <c r="B134" s="2"/>
      <c r="C134" s="2"/>
      <c r="D134" s="2"/>
      <c r="E134" s="2"/>
      <c r="F134" s="2"/>
      <c r="G134" s="86"/>
    </row>
    <row r="135" spans="2:7" x14ac:dyDescent="0.3">
      <c r="B135" s="2"/>
      <c r="C135" s="2"/>
      <c r="D135" s="2"/>
      <c r="E135" s="2"/>
      <c r="F135" s="2"/>
      <c r="G135" s="86"/>
    </row>
    <row r="136" spans="2:7" x14ac:dyDescent="0.3">
      <c r="B136" s="2"/>
      <c r="C136" s="2"/>
      <c r="D136" s="2"/>
      <c r="E136" s="2"/>
      <c r="F136" s="2"/>
      <c r="G136" s="86"/>
    </row>
    <row r="137" spans="2:7" x14ac:dyDescent="0.3">
      <c r="B137" s="2"/>
      <c r="C137" s="2"/>
      <c r="D137" s="2"/>
      <c r="E137" s="2"/>
      <c r="F137" s="2"/>
      <c r="G137" s="86"/>
    </row>
    <row r="138" spans="2:7" x14ac:dyDescent="0.3">
      <c r="B138" s="2"/>
      <c r="C138" s="2"/>
      <c r="D138" s="2"/>
      <c r="E138" s="2"/>
      <c r="F138" s="2"/>
      <c r="G138" s="86"/>
    </row>
    <row r="139" spans="2:7" x14ac:dyDescent="0.3">
      <c r="B139" s="2"/>
      <c r="C139" s="2"/>
      <c r="D139" s="2"/>
      <c r="E139" s="2"/>
      <c r="F139" s="2"/>
      <c r="G139" s="86"/>
    </row>
    <row r="140" spans="2:7" x14ac:dyDescent="0.3">
      <c r="B140" s="2"/>
      <c r="C140" s="2"/>
      <c r="D140" s="2"/>
      <c r="E140" s="2"/>
      <c r="F140" s="2"/>
      <c r="G140" s="86"/>
    </row>
    <row r="141" spans="2:7" x14ac:dyDescent="0.3">
      <c r="B141" s="2"/>
      <c r="C141" s="2"/>
      <c r="D141" s="2"/>
      <c r="E141" s="2"/>
      <c r="F141" s="2"/>
      <c r="G141" s="86"/>
    </row>
    <row r="142" spans="2:7" x14ac:dyDescent="0.3">
      <c r="B142" s="2"/>
      <c r="C142" s="2"/>
      <c r="D142" s="2"/>
      <c r="E142" s="2"/>
      <c r="F142" s="2"/>
      <c r="G142" s="86"/>
    </row>
    <row r="143" spans="2:7" x14ac:dyDescent="0.3">
      <c r="B143" s="2"/>
      <c r="C143" s="2"/>
      <c r="D143" s="2"/>
      <c r="E143" s="2"/>
      <c r="F143" s="2"/>
      <c r="G143" s="86"/>
    </row>
    <row r="144" spans="2:7" x14ac:dyDescent="0.3">
      <c r="B144" s="2"/>
      <c r="C144" s="2"/>
      <c r="D144" s="2"/>
      <c r="E144" s="2"/>
      <c r="F144" s="2"/>
      <c r="G144" s="86"/>
    </row>
    <row r="145" spans="2:7" x14ac:dyDescent="0.3">
      <c r="B145" s="2"/>
      <c r="C145" s="2"/>
      <c r="D145" s="2"/>
      <c r="E145" s="2"/>
      <c r="F145" s="2"/>
      <c r="G145" s="86"/>
    </row>
    <row r="146" spans="2:7" x14ac:dyDescent="0.3">
      <c r="B146" s="2"/>
      <c r="C146" s="2"/>
      <c r="D146" s="2"/>
      <c r="E146" s="2"/>
      <c r="F146" s="2"/>
      <c r="G146" s="86"/>
    </row>
    <row r="147" spans="2:7" x14ac:dyDescent="0.3">
      <c r="B147" s="2"/>
      <c r="C147" s="2"/>
      <c r="D147" s="2"/>
      <c r="E147" s="2"/>
      <c r="F147" s="2"/>
      <c r="G147" s="86"/>
    </row>
    <row r="148" spans="2:7" x14ac:dyDescent="0.3">
      <c r="B148" s="2"/>
      <c r="C148" s="2"/>
      <c r="D148" s="2"/>
      <c r="E148" s="2"/>
      <c r="F148" s="2"/>
      <c r="G148" s="86"/>
    </row>
    <row r="149" spans="2:7" x14ac:dyDescent="0.3">
      <c r="B149" s="2"/>
      <c r="C149" s="2"/>
      <c r="D149" s="2"/>
      <c r="E149" s="2"/>
      <c r="F149" s="2"/>
      <c r="G149" s="86"/>
    </row>
  </sheetData>
  <mergeCells count="10">
    <mergeCell ref="A1:G1"/>
    <mergeCell ref="A2:G2"/>
    <mergeCell ref="A11:G11"/>
    <mergeCell ref="A12:A13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scale="6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9"/>
  <sheetViews>
    <sheetView workbookViewId="0">
      <selection activeCell="A11" sqref="A11:H11"/>
    </sheetView>
  </sheetViews>
  <sheetFormatPr defaultRowHeight="18.75" x14ac:dyDescent="0.3"/>
  <cols>
    <col min="1" max="1" width="64.7109375" style="2" customWidth="1"/>
    <col min="2" max="2" width="11.5703125" style="54" customWidth="1"/>
    <col min="3" max="3" width="6.140625" style="54" customWidth="1"/>
    <col min="4" max="4" width="6" style="54" customWidth="1"/>
    <col min="5" max="5" width="18.140625" style="54" customWidth="1"/>
    <col min="6" max="6" width="5.7109375" style="54" customWidth="1"/>
    <col min="7" max="7" width="17.85546875" style="54" customWidth="1"/>
    <col min="8" max="8" width="24.140625" style="2" customWidth="1"/>
    <col min="9" max="9" width="21" style="2" customWidth="1"/>
    <col min="10" max="10" width="40" style="2" customWidth="1"/>
    <col min="11" max="16384" width="9.140625" style="2"/>
  </cols>
  <sheetData>
    <row r="1" spans="1:8" x14ac:dyDescent="0.3">
      <c r="A1" s="153" t="s">
        <v>198</v>
      </c>
      <c r="B1" s="153"/>
      <c r="C1" s="153"/>
      <c r="D1" s="153"/>
      <c r="E1" s="153"/>
      <c r="F1" s="153"/>
      <c r="G1" s="153"/>
      <c r="H1" s="153"/>
    </row>
    <row r="2" spans="1:8" x14ac:dyDescent="0.3">
      <c r="A2" s="153" t="s">
        <v>31</v>
      </c>
      <c r="B2" s="153"/>
      <c r="C2" s="153"/>
      <c r="D2" s="153"/>
      <c r="E2" s="153"/>
      <c r="F2" s="153"/>
      <c r="G2" s="153"/>
      <c r="H2" s="153"/>
    </row>
    <row r="4" spans="1:8" x14ac:dyDescent="0.3">
      <c r="H4" s="31" t="s">
        <v>196</v>
      </c>
    </row>
    <row r="5" spans="1:8" x14ac:dyDescent="0.3">
      <c r="H5" s="108" t="s">
        <v>1</v>
      </c>
    </row>
    <row r="6" spans="1:8" x14ac:dyDescent="0.3">
      <c r="H6" s="108" t="s">
        <v>2</v>
      </c>
    </row>
    <row r="7" spans="1:8" x14ac:dyDescent="0.3">
      <c r="H7" s="108" t="s">
        <v>33</v>
      </c>
    </row>
    <row r="8" spans="1:8" x14ac:dyDescent="0.3">
      <c r="H8" s="108" t="s">
        <v>303</v>
      </c>
    </row>
    <row r="9" spans="1:8" x14ac:dyDescent="0.3">
      <c r="H9" s="108" t="s">
        <v>318</v>
      </c>
    </row>
    <row r="10" spans="1:8" x14ac:dyDescent="0.3">
      <c r="H10" s="108" t="s">
        <v>337</v>
      </c>
    </row>
    <row r="11" spans="1:8" s="55" customFormat="1" ht="64.5" customHeight="1" x14ac:dyDescent="0.25">
      <c r="A11" s="162" t="s">
        <v>360</v>
      </c>
      <c r="B11" s="162"/>
      <c r="C11" s="162"/>
      <c r="D11" s="162"/>
      <c r="E11" s="162"/>
      <c r="F11" s="162"/>
      <c r="G11" s="162"/>
      <c r="H11" s="162"/>
    </row>
    <row r="12" spans="1:8" ht="18.75" customHeight="1" x14ac:dyDescent="0.3">
      <c r="A12" s="163" t="s">
        <v>48</v>
      </c>
      <c r="B12" s="163" t="s">
        <v>126</v>
      </c>
      <c r="C12" s="163" t="s">
        <v>127</v>
      </c>
      <c r="D12" s="163" t="s">
        <v>359</v>
      </c>
      <c r="E12" s="163" t="s">
        <v>49</v>
      </c>
      <c r="F12" s="163" t="s">
        <v>50</v>
      </c>
      <c r="G12" s="165" t="s">
        <v>6</v>
      </c>
      <c r="H12" s="166"/>
    </row>
    <row r="13" spans="1:8" ht="82.5" customHeight="1" x14ac:dyDescent="0.3">
      <c r="A13" s="164"/>
      <c r="B13" s="164"/>
      <c r="C13" s="164"/>
      <c r="D13" s="164"/>
      <c r="E13" s="164"/>
      <c r="F13" s="164"/>
      <c r="G13" s="109" t="s">
        <v>280</v>
      </c>
      <c r="H13" s="109" t="s">
        <v>290</v>
      </c>
    </row>
    <row r="14" spans="1:8" s="35" customFormat="1" ht="12.75" x14ac:dyDescent="0.2">
      <c r="A14" s="56" t="s">
        <v>128</v>
      </c>
      <c r="B14" s="57" t="s">
        <v>129</v>
      </c>
      <c r="C14" s="57" t="s">
        <v>130</v>
      </c>
      <c r="D14" s="57" t="s">
        <v>131</v>
      </c>
      <c r="E14" s="57" t="s">
        <v>132</v>
      </c>
      <c r="F14" s="57" t="s">
        <v>133</v>
      </c>
      <c r="G14" s="57" t="s">
        <v>134</v>
      </c>
      <c r="H14" s="57" t="s">
        <v>197</v>
      </c>
    </row>
    <row r="15" spans="1:8" s="55" customFormat="1" ht="38.25" customHeight="1" x14ac:dyDescent="0.25">
      <c r="A15" s="58" t="s">
        <v>135</v>
      </c>
      <c r="B15" s="59" t="s">
        <v>136</v>
      </c>
      <c r="C15" s="59" t="s">
        <v>137</v>
      </c>
      <c r="D15" s="59" t="s">
        <v>137</v>
      </c>
      <c r="E15" s="59" t="s">
        <v>138</v>
      </c>
      <c r="F15" s="59" t="s">
        <v>139</v>
      </c>
      <c r="G15" s="60">
        <f>SUM(G16:G37)</f>
        <v>8833281.0800000001</v>
      </c>
      <c r="H15" s="60">
        <f>SUM(H16:H37)</f>
        <v>8019351.6400000006</v>
      </c>
    </row>
    <row r="16" spans="1:8" s="55" customFormat="1" ht="131.25" x14ac:dyDescent="0.25">
      <c r="A16" s="12" t="s">
        <v>101</v>
      </c>
      <c r="B16" s="61" t="s">
        <v>136</v>
      </c>
      <c r="C16" s="61" t="s">
        <v>140</v>
      </c>
      <c r="D16" s="61" t="s">
        <v>141</v>
      </c>
      <c r="E16" s="62" t="s">
        <v>102</v>
      </c>
      <c r="F16" s="109" t="s">
        <v>142</v>
      </c>
      <c r="G16" s="63">
        <v>845000</v>
      </c>
      <c r="H16" s="63">
        <v>845000</v>
      </c>
    </row>
    <row r="17" spans="1:8" ht="131.25" x14ac:dyDescent="0.3">
      <c r="A17" s="12" t="s">
        <v>104</v>
      </c>
      <c r="B17" s="109" t="s">
        <v>136</v>
      </c>
      <c r="C17" s="109" t="s">
        <v>140</v>
      </c>
      <c r="D17" s="109" t="s">
        <v>143</v>
      </c>
      <c r="E17" s="64" t="s">
        <v>105</v>
      </c>
      <c r="F17" s="109" t="s">
        <v>142</v>
      </c>
      <c r="G17" s="63">
        <v>2575080</v>
      </c>
      <c r="H17" s="15">
        <v>2575080</v>
      </c>
    </row>
    <row r="18" spans="1:8" ht="75" x14ac:dyDescent="0.3">
      <c r="A18" s="12" t="s">
        <v>106</v>
      </c>
      <c r="B18" s="109" t="s">
        <v>136</v>
      </c>
      <c r="C18" s="109" t="s">
        <v>140</v>
      </c>
      <c r="D18" s="109" t="s">
        <v>143</v>
      </c>
      <c r="E18" s="64" t="s">
        <v>105</v>
      </c>
      <c r="F18" s="109" t="s">
        <v>144</v>
      </c>
      <c r="G18" s="63">
        <v>139850</v>
      </c>
      <c r="H18" s="15">
        <v>63000</v>
      </c>
    </row>
    <row r="19" spans="1:8" ht="56.25" x14ac:dyDescent="0.3">
      <c r="A19" s="12" t="s">
        <v>107</v>
      </c>
      <c r="B19" s="109" t="s">
        <v>136</v>
      </c>
      <c r="C19" s="109" t="s">
        <v>140</v>
      </c>
      <c r="D19" s="109" t="s">
        <v>143</v>
      </c>
      <c r="E19" s="64" t="s">
        <v>105</v>
      </c>
      <c r="F19" s="109" t="s">
        <v>145</v>
      </c>
      <c r="G19" s="63">
        <v>1000</v>
      </c>
      <c r="H19" s="15">
        <v>1000</v>
      </c>
    </row>
    <row r="20" spans="1:8" ht="112.5" x14ac:dyDescent="0.3">
      <c r="A20" s="12" t="s">
        <v>240</v>
      </c>
      <c r="B20" s="109" t="s">
        <v>136</v>
      </c>
      <c r="C20" s="109" t="s">
        <v>140</v>
      </c>
      <c r="D20" s="109" t="s">
        <v>243</v>
      </c>
      <c r="E20" s="64" t="s">
        <v>241</v>
      </c>
      <c r="F20" s="109" t="s">
        <v>244</v>
      </c>
      <c r="G20" s="15">
        <v>59542</v>
      </c>
      <c r="H20" s="15">
        <v>59542</v>
      </c>
    </row>
    <row r="21" spans="1:8" ht="56.25" x14ac:dyDescent="0.3">
      <c r="A21" s="12" t="s">
        <v>86</v>
      </c>
      <c r="B21" s="109" t="s">
        <v>136</v>
      </c>
      <c r="C21" s="109" t="s">
        <v>140</v>
      </c>
      <c r="D21" s="109" t="s">
        <v>147</v>
      </c>
      <c r="E21" s="64" t="s">
        <v>87</v>
      </c>
      <c r="F21" s="109" t="s">
        <v>145</v>
      </c>
      <c r="G21" s="63">
        <v>20000</v>
      </c>
      <c r="H21" s="15">
        <v>20000</v>
      </c>
    </row>
    <row r="22" spans="1:8" ht="56.25" x14ac:dyDescent="0.3">
      <c r="A22" s="12" t="s">
        <v>77</v>
      </c>
      <c r="B22" s="109" t="s">
        <v>136</v>
      </c>
      <c r="C22" s="109" t="s">
        <v>140</v>
      </c>
      <c r="D22" s="109" t="s">
        <v>148</v>
      </c>
      <c r="E22" s="64" t="s">
        <v>78</v>
      </c>
      <c r="F22" s="109" t="s">
        <v>144</v>
      </c>
      <c r="G22" s="63">
        <v>1000</v>
      </c>
      <c r="H22" s="15">
        <v>1000</v>
      </c>
    </row>
    <row r="23" spans="1:8" ht="93.75" x14ac:dyDescent="0.3">
      <c r="A23" s="12" t="s">
        <v>93</v>
      </c>
      <c r="B23" s="109" t="s">
        <v>136</v>
      </c>
      <c r="C23" s="109" t="s">
        <v>140</v>
      </c>
      <c r="D23" s="109" t="s">
        <v>148</v>
      </c>
      <c r="E23" s="64" t="s">
        <v>94</v>
      </c>
      <c r="F23" s="109" t="s">
        <v>144</v>
      </c>
      <c r="G23" s="63">
        <v>2000</v>
      </c>
      <c r="H23" s="15">
        <v>2000</v>
      </c>
    </row>
    <row r="24" spans="1:8" ht="75" x14ac:dyDescent="0.3">
      <c r="A24" s="49" t="s">
        <v>150</v>
      </c>
      <c r="B24" s="109" t="s">
        <v>136</v>
      </c>
      <c r="C24" s="109" t="s">
        <v>140</v>
      </c>
      <c r="D24" s="109" t="s">
        <v>148</v>
      </c>
      <c r="E24" s="64" t="s">
        <v>118</v>
      </c>
      <c r="F24" s="109" t="s">
        <v>144</v>
      </c>
      <c r="G24" s="63">
        <v>1000</v>
      </c>
      <c r="H24" s="15">
        <v>1000</v>
      </c>
    </row>
    <row r="25" spans="1:8" ht="131.25" x14ac:dyDescent="0.3">
      <c r="A25" s="44" t="s">
        <v>331</v>
      </c>
      <c r="B25" s="109" t="s">
        <v>136</v>
      </c>
      <c r="C25" s="109" t="s">
        <v>141</v>
      </c>
      <c r="D25" s="109" t="s">
        <v>151</v>
      </c>
      <c r="E25" s="64" t="s">
        <v>121</v>
      </c>
      <c r="F25" s="109" t="s">
        <v>142</v>
      </c>
      <c r="G25" s="63">
        <v>174800</v>
      </c>
      <c r="H25" s="15">
        <v>181040</v>
      </c>
    </row>
    <row r="26" spans="1:8" ht="93.75" x14ac:dyDescent="0.3">
      <c r="A26" s="12" t="s">
        <v>332</v>
      </c>
      <c r="B26" s="109" t="s">
        <v>136</v>
      </c>
      <c r="C26" s="109" t="s">
        <v>141</v>
      </c>
      <c r="D26" s="109" t="s">
        <v>151</v>
      </c>
      <c r="E26" s="64" t="s">
        <v>121</v>
      </c>
      <c r="F26" s="109" t="s">
        <v>144</v>
      </c>
      <c r="G26" s="63">
        <v>5000</v>
      </c>
      <c r="H26" s="15">
        <v>5000</v>
      </c>
    </row>
    <row r="27" spans="1:8" ht="75" x14ac:dyDescent="0.3">
      <c r="A27" s="12" t="s">
        <v>149</v>
      </c>
      <c r="B27" s="109" t="s">
        <v>136</v>
      </c>
      <c r="C27" s="109" t="s">
        <v>151</v>
      </c>
      <c r="D27" s="109" t="s">
        <v>152</v>
      </c>
      <c r="E27" s="64" t="s">
        <v>83</v>
      </c>
      <c r="F27" s="109" t="s">
        <v>144</v>
      </c>
      <c r="G27" s="63">
        <v>20000</v>
      </c>
      <c r="H27" s="15">
        <v>20000</v>
      </c>
    </row>
    <row r="28" spans="1:8" ht="206.25" x14ac:dyDescent="0.3">
      <c r="A28" s="44" t="s">
        <v>320</v>
      </c>
      <c r="B28" s="109" t="s">
        <v>136</v>
      </c>
      <c r="C28" s="109" t="s">
        <v>143</v>
      </c>
      <c r="D28" s="109" t="s">
        <v>245</v>
      </c>
      <c r="E28" s="45" t="s">
        <v>321</v>
      </c>
      <c r="F28" s="109" t="s">
        <v>144</v>
      </c>
      <c r="G28" s="63">
        <v>1729018</v>
      </c>
      <c r="H28" s="15">
        <v>1729018</v>
      </c>
    </row>
    <row r="29" spans="1:8" ht="93.75" x14ac:dyDescent="0.3">
      <c r="A29" s="49" t="s">
        <v>237</v>
      </c>
      <c r="B29" s="109" t="s">
        <v>136</v>
      </c>
      <c r="C29" s="109" t="s">
        <v>146</v>
      </c>
      <c r="D29" s="109" t="s">
        <v>141</v>
      </c>
      <c r="E29" s="64" t="s">
        <v>238</v>
      </c>
      <c r="F29" s="109" t="s">
        <v>144</v>
      </c>
      <c r="G29" s="63">
        <v>171642</v>
      </c>
      <c r="H29" s="15">
        <v>171642</v>
      </c>
    </row>
    <row r="30" spans="1:8" ht="56.25" x14ac:dyDescent="0.3">
      <c r="A30" s="12" t="s">
        <v>57</v>
      </c>
      <c r="B30" s="109" t="s">
        <v>136</v>
      </c>
      <c r="C30" s="109" t="s">
        <v>146</v>
      </c>
      <c r="D30" s="109" t="s">
        <v>151</v>
      </c>
      <c r="E30" s="64" t="s">
        <v>58</v>
      </c>
      <c r="F30" s="109" t="s">
        <v>144</v>
      </c>
      <c r="G30" s="63">
        <v>744171.35</v>
      </c>
      <c r="H30" s="15">
        <v>259408.91</v>
      </c>
    </row>
    <row r="31" spans="1:8" ht="93.75" x14ac:dyDescent="0.3">
      <c r="A31" s="49" t="s">
        <v>239</v>
      </c>
      <c r="B31" s="109" t="s">
        <v>136</v>
      </c>
      <c r="C31" s="109" t="s">
        <v>146</v>
      </c>
      <c r="D31" s="109" t="s">
        <v>151</v>
      </c>
      <c r="E31" s="64" t="s">
        <v>284</v>
      </c>
      <c r="F31" s="109" t="s">
        <v>144</v>
      </c>
      <c r="G31" s="15">
        <v>123710.73</v>
      </c>
      <c r="H31" s="15">
        <v>123710.73</v>
      </c>
    </row>
    <row r="32" spans="1:8" ht="93.75" x14ac:dyDescent="0.3">
      <c r="A32" s="12" t="s">
        <v>330</v>
      </c>
      <c r="B32" s="109" t="s">
        <v>136</v>
      </c>
      <c r="C32" s="109" t="s">
        <v>153</v>
      </c>
      <c r="D32" s="109" t="s">
        <v>153</v>
      </c>
      <c r="E32" s="64" t="s">
        <v>111</v>
      </c>
      <c r="F32" s="109" t="s">
        <v>144</v>
      </c>
      <c r="G32" s="63">
        <v>1000</v>
      </c>
      <c r="H32" s="15">
        <v>1000</v>
      </c>
    </row>
    <row r="33" spans="1:8" ht="131.25" x14ac:dyDescent="0.3">
      <c r="A33" s="12" t="s">
        <v>67</v>
      </c>
      <c r="B33" s="109" t="s">
        <v>136</v>
      </c>
      <c r="C33" s="109" t="s">
        <v>154</v>
      </c>
      <c r="D33" s="109" t="s">
        <v>140</v>
      </c>
      <c r="E33" s="64" t="s">
        <v>68</v>
      </c>
      <c r="F33" s="109" t="s">
        <v>142</v>
      </c>
      <c r="G33" s="63">
        <v>2055467</v>
      </c>
      <c r="H33" s="15">
        <v>1894410</v>
      </c>
    </row>
    <row r="34" spans="1:8" ht="75" x14ac:dyDescent="0.3">
      <c r="A34" s="12" t="s">
        <v>69</v>
      </c>
      <c r="B34" s="109" t="s">
        <v>136</v>
      </c>
      <c r="C34" s="109" t="s">
        <v>154</v>
      </c>
      <c r="D34" s="109" t="s">
        <v>140</v>
      </c>
      <c r="E34" s="64" t="s">
        <v>68</v>
      </c>
      <c r="F34" s="109" t="s">
        <v>144</v>
      </c>
      <c r="G34" s="63">
        <v>125000</v>
      </c>
      <c r="H34" s="15">
        <v>27500</v>
      </c>
    </row>
    <row r="35" spans="1:8" ht="56.25" x14ac:dyDescent="0.3">
      <c r="A35" s="12" t="s">
        <v>70</v>
      </c>
      <c r="B35" s="109" t="s">
        <v>136</v>
      </c>
      <c r="C35" s="109" t="s">
        <v>154</v>
      </c>
      <c r="D35" s="109" t="s">
        <v>140</v>
      </c>
      <c r="E35" s="64" t="s">
        <v>68</v>
      </c>
      <c r="F35" s="109" t="s">
        <v>145</v>
      </c>
      <c r="G35" s="63">
        <v>1000</v>
      </c>
      <c r="H35" s="15">
        <v>1000</v>
      </c>
    </row>
    <row r="36" spans="1:8" ht="93.75" x14ac:dyDescent="0.3">
      <c r="A36" s="12" t="s">
        <v>93</v>
      </c>
      <c r="B36" s="109" t="s">
        <v>136</v>
      </c>
      <c r="C36" s="109" t="s">
        <v>154</v>
      </c>
      <c r="D36" s="109" t="s">
        <v>140</v>
      </c>
      <c r="E36" s="64" t="s">
        <v>94</v>
      </c>
      <c r="F36" s="109" t="s">
        <v>144</v>
      </c>
      <c r="G36" s="63">
        <v>2000</v>
      </c>
      <c r="H36" s="15">
        <v>2000</v>
      </c>
    </row>
    <row r="37" spans="1:8" ht="75" x14ac:dyDescent="0.3">
      <c r="A37" s="12" t="s">
        <v>122</v>
      </c>
      <c r="B37" s="109" t="s">
        <v>136</v>
      </c>
      <c r="C37" s="109" t="s">
        <v>152</v>
      </c>
      <c r="D37" s="109" t="s">
        <v>140</v>
      </c>
      <c r="E37" s="64" t="s">
        <v>123</v>
      </c>
      <c r="F37" s="109" t="s">
        <v>155</v>
      </c>
      <c r="G37" s="63">
        <v>36000</v>
      </c>
      <c r="H37" s="15">
        <v>36000</v>
      </c>
    </row>
    <row r="38" spans="1:8" s="55" customFormat="1" ht="28.5" customHeight="1" x14ac:dyDescent="0.25">
      <c r="A38" s="58" t="s">
        <v>156</v>
      </c>
      <c r="B38" s="66"/>
      <c r="C38" s="66"/>
      <c r="D38" s="66"/>
      <c r="E38" s="66"/>
      <c r="F38" s="66"/>
      <c r="G38" s="60">
        <f>G15</f>
        <v>8833281.0800000001</v>
      </c>
      <c r="H38" s="60">
        <f>H15</f>
        <v>8019351.6400000006</v>
      </c>
    </row>
    <row r="39" spans="1:8" s="21" customFormat="1" ht="24" customHeight="1" x14ac:dyDescent="0.3">
      <c r="A39" s="104"/>
      <c r="B39" s="105"/>
      <c r="C39" s="105"/>
      <c r="D39" s="105"/>
      <c r="E39" s="105"/>
      <c r="F39" s="105"/>
      <c r="G39" s="105"/>
      <c r="H39" s="106"/>
    </row>
    <row r="40" spans="1:8" s="21" customFormat="1" x14ac:dyDescent="0.3">
      <c r="A40" s="2"/>
      <c r="B40" s="2"/>
      <c r="C40" s="2"/>
      <c r="D40" s="2"/>
      <c r="E40" s="2"/>
      <c r="F40" s="2"/>
      <c r="G40" s="2"/>
      <c r="H40" s="110"/>
    </row>
    <row r="41" spans="1:8" x14ac:dyDescent="0.3">
      <c r="B41" s="2"/>
      <c r="C41" s="2"/>
      <c r="D41" s="2"/>
      <c r="E41" s="2"/>
      <c r="F41" s="2"/>
      <c r="G41" s="2"/>
      <c r="H41" s="110"/>
    </row>
    <row r="42" spans="1:8" x14ac:dyDescent="0.3">
      <c r="B42" s="2"/>
      <c r="C42" s="2"/>
      <c r="D42" s="2"/>
      <c r="E42" s="2"/>
      <c r="F42" s="2"/>
      <c r="G42" s="2"/>
      <c r="H42" s="67"/>
    </row>
    <row r="43" spans="1:8" x14ac:dyDescent="0.3">
      <c r="B43" s="2"/>
      <c r="C43" s="2"/>
      <c r="D43" s="2"/>
      <c r="E43" s="2"/>
      <c r="F43" s="2"/>
      <c r="G43" s="2"/>
      <c r="H43" s="110"/>
    </row>
    <row r="44" spans="1:8" x14ac:dyDescent="0.3">
      <c r="B44" s="2"/>
      <c r="C44" s="2"/>
      <c r="D44" s="2"/>
      <c r="E44" s="2"/>
      <c r="F44" s="2"/>
      <c r="G44" s="2"/>
      <c r="H44" s="110"/>
    </row>
    <row r="45" spans="1:8" x14ac:dyDescent="0.3">
      <c r="B45" s="2"/>
      <c r="C45" s="2"/>
      <c r="D45" s="2"/>
      <c r="E45" s="2"/>
      <c r="F45" s="2"/>
      <c r="G45" s="2"/>
      <c r="H45" s="110"/>
    </row>
    <row r="46" spans="1:8" x14ac:dyDescent="0.3">
      <c r="B46" s="2"/>
      <c r="C46" s="2"/>
      <c r="D46" s="2"/>
      <c r="E46" s="2"/>
      <c r="F46" s="2"/>
      <c r="G46" s="2"/>
      <c r="H46" s="110"/>
    </row>
    <row r="47" spans="1:8" x14ac:dyDescent="0.3">
      <c r="B47" s="2"/>
      <c r="C47" s="2"/>
      <c r="D47" s="2"/>
      <c r="E47" s="2"/>
      <c r="F47" s="2"/>
      <c r="G47" s="2"/>
      <c r="H47" s="110"/>
    </row>
    <row r="48" spans="1:8" x14ac:dyDescent="0.3">
      <c r="B48" s="2"/>
      <c r="C48" s="2"/>
      <c r="D48" s="2"/>
      <c r="E48" s="2"/>
      <c r="F48" s="2"/>
      <c r="G48" s="2"/>
      <c r="H48" s="110"/>
    </row>
    <row r="49" spans="2:8" x14ac:dyDescent="0.3">
      <c r="B49" s="2"/>
      <c r="C49" s="2"/>
      <c r="D49" s="2"/>
      <c r="E49" s="2"/>
      <c r="F49" s="2"/>
      <c r="G49" s="2"/>
      <c r="H49" s="110"/>
    </row>
    <row r="50" spans="2:8" x14ac:dyDescent="0.3">
      <c r="B50" s="2"/>
      <c r="C50" s="2"/>
      <c r="D50" s="2"/>
      <c r="E50" s="2"/>
      <c r="F50" s="2"/>
      <c r="G50" s="2"/>
      <c r="H50" s="110"/>
    </row>
    <row r="51" spans="2:8" x14ac:dyDescent="0.3">
      <c r="B51" s="2"/>
      <c r="C51" s="2"/>
      <c r="D51" s="2"/>
      <c r="E51" s="2"/>
      <c r="F51" s="2"/>
      <c r="G51" s="2"/>
      <c r="H51" s="110"/>
    </row>
    <row r="52" spans="2:8" x14ac:dyDescent="0.3">
      <c r="B52" s="2"/>
      <c r="C52" s="2"/>
      <c r="D52" s="2"/>
      <c r="E52" s="2"/>
      <c r="F52" s="2"/>
      <c r="G52" s="2"/>
      <c r="H52" s="110"/>
    </row>
    <row r="53" spans="2:8" x14ac:dyDescent="0.3">
      <c r="B53" s="2"/>
      <c r="C53" s="2"/>
      <c r="D53" s="2"/>
      <c r="E53" s="2"/>
      <c r="F53" s="2"/>
      <c r="G53" s="2"/>
      <c r="H53" s="110"/>
    </row>
    <row r="54" spans="2:8" x14ac:dyDescent="0.3">
      <c r="B54" s="2"/>
      <c r="C54" s="2"/>
      <c r="D54" s="2"/>
      <c r="E54" s="2"/>
      <c r="F54" s="2"/>
      <c r="G54" s="2"/>
      <c r="H54" s="110"/>
    </row>
    <row r="55" spans="2:8" x14ac:dyDescent="0.3">
      <c r="B55" s="2"/>
      <c r="C55" s="2"/>
      <c r="D55" s="2"/>
      <c r="E55" s="2"/>
      <c r="F55" s="2"/>
      <c r="G55" s="2"/>
      <c r="H55" s="110"/>
    </row>
    <row r="56" spans="2:8" x14ac:dyDescent="0.3">
      <c r="B56" s="2"/>
      <c r="C56" s="2"/>
      <c r="D56" s="2"/>
      <c r="E56" s="2"/>
      <c r="F56" s="2"/>
      <c r="G56" s="2"/>
      <c r="H56" s="110"/>
    </row>
    <row r="57" spans="2:8" x14ac:dyDescent="0.3">
      <c r="B57" s="2"/>
      <c r="C57" s="2"/>
      <c r="D57" s="2"/>
      <c r="E57" s="2"/>
      <c r="F57" s="2"/>
      <c r="G57" s="2"/>
      <c r="H57" s="110"/>
    </row>
    <row r="58" spans="2:8" x14ac:dyDescent="0.3">
      <c r="B58" s="2"/>
      <c r="C58" s="2"/>
      <c r="D58" s="2"/>
      <c r="E58" s="2"/>
      <c r="F58" s="2"/>
      <c r="G58" s="2"/>
      <c r="H58" s="110"/>
    </row>
    <row r="59" spans="2:8" x14ac:dyDescent="0.3">
      <c r="B59" s="2"/>
      <c r="C59" s="2"/>
      <c r="D59" s="2"/>
      <c r="E59" s="2"/>
      <c r="F59" s="2"/>
      <c r="G59" s="2"/>
      <c r="H59" s="110"/>
    </row>
    <row r="60" spans="2:8" x14ac:dyDescent="0.3">
      <c r="B60" s="2"/>
      <c r="C60" s="2"/>
      <c r="D60" s="2"/>
      <c r="E60" s="2"/>
      <c r="F60" s="2"/>
      <c r="G60" s="2"/>
      <c r="H60" s="110"/>
    </row>
    <row r="61" spans="2:8" x14ac:dyDescent="0.3">
      <c r="B61" s="2"/>
      <c r="C61" s="2"/>
      <c r="D61" s="2"/>
      <c r="E61" s="2"/>
      <c r="F61" s="2"/>
      <c r="G61" s="2"/>
      <c r="H61" s="110"/>
    </row>
    <row r="62" spans="2:8" x14ac:dyDescent="0.3">
      <c r="B62" s="2"/>
      <c r="C62" s="2"/>
      <c r="D62" s="2"/>
      <c r="E62" s="2"/>
      <c r="F62" s="2"/>
      <c r="G62" s="2"/>
      <c r="H62" s="110"/>
    </row>
    <row r="63" spans="2:8" x14ac:dyDescent="0.3">
      <c r="B63" s="2"/>
      <c r="C63" s="2"/>
      <c r="D63" s="2"/>
      <c r="E63" s="2"/>
      <c r="F63" s="2"/>
      <c r="G63" s="2"/>
      <c r="H63" s="110"/>
    </row>
    <row r="64" spans="2:8" x14ac:dyDescent="0.3">
      <c r="B64" s="2"/>
      <c r="C64" s="2"/>
      <c r="D64" s="2"/>
      <c r="E64" s="2"/>
      <c r="F64" s="2"/>
      <c r="G64" s="2"/>
      <c r="H64" s="110"/>
    </row>
    <row r="65" spans="2:8" x14ac:dyDescent="0.3">
      <c r="B65" s="2"/>
      <c r="C65" s="2"/>
      <c r="D65" s="2"/>
      <c r="E65" s="2"/>
      <c r="F65" s="2"/>
      <c r="G65" s="2"/>
      <c r="H65" s="110"/>
    </row>
    <row r="66" spans="2:8" x14ac:dyDescent="0.3">
      <c r="B66" s="2"/>
      <c r="C66" s="2"/>
      <c r="D66" s="2"/>
      <c r="E66" s="2"/>
      <c r="F66" s="2"/>
      <c r="G66" s="2"/>
      <c r="H66" s="110"/>
    </row>
    <row r="67" spans="2:8" x14ac:dyDescent="0.3">
      <c r="B67" s="2"/>
      <c r="C67" s="2"/>
      <c r="D67" s="2"/>
      <c r="E67" s="2"/>
      <c r="F67" s="2"/>
      <c r="G67" s="2"/>
      <c r="H67" s="110"/>
    </row>
    <row r="68" spans="2:8" x14ac:dyDescent="0.3">
      <c r="B68" s="2"/>
      <c r="C68" s="2"/>
      <c r="D68" s="2"/>
      <c r="E68" s="2"/>
      <c r="F68" s="2"/>
      <c r="G68" s="2"/>
      <c r="H68" s="110"/>
    </row>
    <row r="69" spans="2:8" x14ac:dyDescent="0.3">
      <c r="B69" s="2"/>
      <c r="C69" s="2"/>
      <c r="D69" s="2"/>
      <c r="E69" s="2"/>
      <c r="F69" s="2"/>
      <c r="G69" s="2"/>
      <c r="H69" s="110"/>
    </row>
    <row r="70" spans="2:8" x14ac:dyDescent="0.3">
      <c r="B70" s="2"/>
      <c r="C70" s="2"/>
      <c r="D70" s="2"/>
      <c r="E70" s="2"/>
      <c r="F70" s="2"/>
      <c r="G70" s="2"/>
      <c r="H70" s="110"/>
    </row>
    <row r="71" spans="2:8" x14ac:dyDescent="0.3">
      <c r="B71" s="2"/>
      <c r="C71" s="2"/>
      <c r="D71" s="2"/>
      <c r="E71" s="2"/>
      <c r="F71" s="2"/>
      <c r="G71" s="2"/>
      <c r="H71" s="110"/>
    </row>
    <row r="72" spans="2:8" x14ac:dyDescent="0.3">
      <c r="B72" s="2"/>
      <c r="C72" s="2"/>
      <c r="D72" s="2"/>
      <c r="E72" s="2"/>
      <c r="F72" s="2"/>
      <c r="G72" s="2"/>
      <c r="H72" s="110"/>
    </row>
    <row r="73" spans="2:8" x14ac:dyDescent="0.3">
      <c r="B73" s="2"/>
      <c r="C73" s="2"/>
      <c r="D73" s="2"/>
      <c r="E73" s="2"/>
      <c r="F73" s="2"/>
      <c r="G73" s="2"/>
      <c r="H73" s="110"/>
    </row>
    <row r="74" spans="2:8" x14ac:dyDescent="0.3">
      <c r="B74" s="2"/>
      <c r="C74" s="2"/>
      <c r="D74" s="2"/>
      <c r="E74" s="2"/>
      <c r="F74" s="2"/>
      <c r="G74" s="2"/>
      <c r="H74" s="110"/>
    </row>
    <row r="75" spans="2:8" x14ac:dyDescent="0.3">
      <c r="B75" s="2"/>
      <c r="C75" s="2"/>
      <c r="D75" s="2"/>
      <c r="E75" s="2"/>
      <c r="F75" s="2"/>
      <c r="G75" s="2"/>
      <c r="H75" s="110"/>
    </row>
    <row r="76" spans="2:8" x14ac:dyDescent="0.3">
      <c r="B76" s="2"/>
      <c r="C76" s="2"/>
      <c r="D76" s="2"/>
      <c r="E76" s="2"/>
      <c r="F76" s="2"/>
      <c r="G76" s="2"/>
      <c r="H76" s="110"/>
    </row>
    <row r="77" spans="2:8" x14ac:dyDescent="0.3">
      <c r="B77" s="2"/>
      <c r="C77" s="2"/>
      <c r="D77" s="2"/>
      <c r="E77" s="2"/>
      <c r="F77" s="2"/>
      <c r="G77" s="2"/>
      <c r="H77" s="110"/>
    </row>
    <row r="78" spans="2:8" x14ac:dyDescent="0.3">
      <c r="B78" s="2"/>
      <c r="C78" s="2"/>
      <c r="D78" s="2"/>
      <c r="E78" s="2"/>
      <c r="F78" s="2"/>
      <c r="G78" s="2"/>
      <c r="H78" s="110"/>
    </row>
    <row r="79" spans="2:8" x14ac:dyDescent="0.3">
      <c r="B79" s="2"/>
      <c r="C79" s="2"/>
      <c r="D79" s="2"/>
      <c r="E79" s="2"/>
      <c r="F79" s="2"/>
      <c r="G79" s="2"/>
      <c r="H79" s="110"/>
    </row>
    <row r="80" spans="2:8" x14ac:dyDescent="0.3">
      <c r="B80" s="2"/>
      <c r="C80" s="2"/>
      <c r="D80" s="2"/>
      <c r="E80" s="2"/>
      <c r="F80" s="2"/>
      <c r="G80" s="2"/>
      <c r="H80" s="110"/>
    </row>
    <row r="81" spans="2:8" x14ac:dyDescent="0.3">
      <c r="B81" s="2"/>
      <c r="C81" s="2"/>
      <c r="D81" s="2"/>
      <c r="E81" s="2"/>
      <c r="F81" s="2"/>
      <c r="G81" s="2"/>
      <c r="H81" s="110"/>
    </row>
    <row r="82" spans="2:8" x14ac:dyDescent="0.3">
      <c r="B82" s="2"/>
      <c r="C82" s="2"/>
      <c r="D82" s="2"/>
      <c r="E82" s="2"/>
      <c r="F82" s="2"/>
      <c r="G82" s="2"/>
      <c r="H82" s="110"/>
    </row>
    <row r="83" spans="2:8" x14ac:dyDescent="0.3">
      <c r="B83" s="2"/>
      <c r="C83" s="2"/>
      <c r="D83" s="2"/>
      <c r="E83" s="2"/>
      <c r="F83" s="2"/>
      <c r="G83" s="2"/>
      <c r="H83" s="110"/>
    </row>
    <row r="84" spans="2:8" x14ac:dyDescent="0.3">
      <c r="B84" s="2"/>
      <c r="C84" s="2"/>
      <c r="D84" s="2"/>
      <c r="E84" s="2"/>
      <c r="F84" s="2"/>
      <c r="G84" s="2"/>
      <c r="H84" s="110"/>
    </row>
    <row r="85" spans="2:8" x14ac:dyDescent="0.3">
      <c r="B85" s="2"/>
      <c r="C85" s="2"/>
      <c r="D85" s="2"/>
      <c r="E85" s="2"/>
      <c r="F85" s="2"/>
      <c r="G85" s="2"/>
      <c r="H85" s="68"/>
    </row>
    <row r="86" spans="2:8" x14ac:dyDescent="0.3">
      <c r="B86" s="2"/>
      <c r="C86" s="2"/>
      <c r="D86" s="2"/>
      <c r="E86" s="2"/>
      <c r="F86" s="2"/>
      <c r="G86" s="2"/>
      <c r="H86" s="68"/>
    </row>
    <row r="87" spans="2:8" x14ac:dyDescent="0.3">
      <c r="B87" s="2"/>
      <c r="C87" s="2"/>
      <c r="D87" s="2"/>
      <c r="E87" s="2"/>
      <c r="F87" s="2"/>
      <c r="G87" s="2"/>
      <c r="H87" s="110"/>
    </row>
    <row r="88" spans="2:8" x14ac:dyDescent="0.3">
      <c r="B88" s="2"/>
      <c r="C88" s="2"/>
      <c r="D88" s="2"/>
      <c r="E88" s="2"/>
      <c r="F88" s="2"/>
      <c r="G88" s="2"/>
      <c r="H88" s="110"/>
    </row>
    <row r="89" spans="2:8" x14ac:dyDescent="0.3">
      <c r="B89" s="2"/>
      <c r="C89" s="2"/>
      <c r="D89" s="2"/>
      <c r="E89" s="2"/>
      <c r="F89" s="2"/>
      <c r="G89" s="2"/>
      <c r="H89" s="110"/>
    </row>
    <row r="90" spans="2:8" x14ac:dyDescent="0.3">
      <c r="B90" s="2"/>
      <c r="C90" s="2"/>
      <c r="D90" s="2"/>
      <c r="E90" s="2"/>
      <c r="F90" s="2"/>
      <c r="G90" s="2"/>
      <c r="H90" s="110"/>
    </row>
    <row r="91" spans="2:8" x14ac:dyDescent="0.3">
      <c r="B91" s="2"/>
      <c r="C91" s="2"/>
      <c r="D91" s="2"/>
      <c r="E91" s="2"/>
      <c r="F91" s="2"/>
      <c r="G91" s="2"/>
      <c r="H91" s="110"/>
    </row>
    <row r="92" spans="2:8" x14ac:dyDescent="0.3">
      <c r="B92" s="2"/>
      <c r="C92" s="2"/>
      <c r="D92" s="2"/>
      <c r="E92" s="2"/>
      <c r="F92" s="2"/>
      <c r="G92" s="2"/>
      <c r="H92" s="110"/>
    </row>
    <row r="93" spans="2:8" x14ac:dyDescent="0.3">
      <c r="B93" s="2"/>
      <c r="C93" s="2"/>
      <c r="D93" s="2"/>
      <c r="E93" s="2"/>
      <c r="F93" s="2"/>
      <c r="G93" s="2"/>
      <c r="H93" s="110"/>
    </row>
    <row r="94" spans="2:8" x14ac:dyDescent="0.3">
      <c r="B94" s="2"/>
      <c r="C94" s="2"/>
      <c r="D94" s="2"/>
      <c r="E94" s="2"/>
      <c r="F94" s="2"/>
      <c r="G94" s="2"/>
      <c r="H94" s="110"/>
    </row>
    <row r="95" spans="2:8" x14ac:dyDescent="0.3">
      <c r="B95" s="2"/>
      <c r="C95" s="2"/>
      <c r="D95" s="2"/>
      <c r="E95" s="2"/>
      <c r="F95" s="2"/>
      <c r="G95" s="2"/>
      <c r="H95" s="110"/>
    </row>
    <row r="96" spans="2:8" x14ac:dyDescent="0.3">
      <c r="B96" s="2"/>
      <c r="C96" s="2"/>
      <c r="D96" s="2"/>
      <c r="E96" s="2"/>
      <c r="F96" s="2"/>
      <c r="G96" s="2"/>
      <c r="H96" s="110"/>
    </row>
    <row r="97" spans="2:8" x14ac:dyDescent="0.3">
      <c r="B97" s="2"/>
      <c r="C97" s="2"/>
      <c r="D97" s="2"/>
      <c r="E97" s="2"/>
      <c r="F97" s="2"/>
      <c r="G97" s="2"/>
      <c r="H97" s="110"/>
    </row>
    <row r="98" spans="2:8" x14ac:dyDescent="0.3">
      <c r="B98" s="2"/>
      <c r="C98" s="2"/>
      <c r="D98" s="2"/>
      <c r="E98" s="2"/>
      <c r="F98" s="2"/>
      <c r="G98" s="2"/>
      <c r="H98" s="110"/>
    </row>
    <row r="99" spans="2:8" x14ac:dyDescent="0.3">
      <c r="B99" s="2"/>
      <c r="C99" s="2"/>
      <c r="D99" s="2"/>
      <c r="E99" s="2"/>
      <c r="F99" s="2"/>
      <c r="G99" s="2"/>
      <c r="H99" s="110"/>
    </row>
    <row r="100" spans="2:8" x14ac:dyDescent="0.3">
      <c r="B100" s="2"/>
      <c r="C100" s="2"/>
      <c r="D100" s="2"/>
      <c r="E100" s="2"/>
      <c r="F100" s="2"/>
      <c r="G100" s="2"/>
      <c r="H100" s="110"/>
    </row>
    <row r="101" spans="2:8" x14ac:dyDescent="0.3">
      <c r="B101" s="2"/>
      <c r="C101" s="2"/>
      <c r="D101" s="2"/>
      <c r="E101" s="2"/>
      <c r="F101" s="2"/>
      <c r="G101" s="2"/>
      <c r="H101" s="110"/>
    </row>
    <row r="102" spans="2:8" x14ac:dyDescent="0.3">
      <c r="B102" s="2"/>
      <c r="C102" s="2"/>
      <c r="D102" s="2"/>
      <c r="E102" s="2"/>
      <c r="F102" s="2"/>
      <c r="G102" s="2"/>
      <c r="H102" s="110"/>
    </row>
    <row r="103" spans="2:8" x14ac:dyDescent="0.3">
      <c r="B103" s="2"/>
      <c r="C103" s="2"/>
      <c r="D103" s="2"/>
      <c r="E103" s="2"/>
      <c r="F103" s="2"/>
      <c r="G103" s="2"/>
      <c r="H103" s="110"/>
    </row>
    <row r="104" spans="2:8" x14ac:dyDescent="0.3">
      <c r="B104" s="2"/>
      <c r="C104" s="2"/>
      <c r="D104" s="2"/>
      <c r="E104" s="2"/>
      <c r="F104" s="2"/>
      <c r="G104" s="2"/>
      <c r="H104" s="110"/>
    </row>
    <row r="105" spans="2:8" x14ac:dyDescent="0.3">
      <c r="B105" s="2"/>
      <c r="C105" s="2"/>
      <c r="D105" s="2"/>
      <c r="E105" s="2"/>
      <c r="F105" s="2"/>
      <c r="G105" s="2"/>
      <c r="H105" s="110"/>
    </row>
    <row r="106" spans="2:8" x14ac:dyDescent="0.3">
      <c r="B106" s="2"/>
      <c r="C106" s="2"/>
      <c r="D106" s="2"/>
      <c r="E106" s="2"/>
      <c r="F106" s="2"/>
      <c r="G106" s="2"/>
      <c r="H106" s="110"/>
    </row>
    <row r="107" spans="2:8" x14ac:dyDescent="0.3">
      <c r="B107" s="2"/>
      <c r="C107" s="2"/>
      <c r="D107" s="2"/>
      <c r="E107" s="2"/>
      <c r="F107" s="2"/>
      <c r="G107" s="2"/>
      <c r="H107" s="110"/>
    </row>
    <row r="108" spans="2:8" x14ac:dyDescent="0.3">
      <c r="B108" s="2"/>
      <c r="C108" s="2"/>
      <c r="D108" s="2"/>
      <c r="E108" s="2"/>
      <c r="F108" s="2"/>
      <c r="G108" s="2"/>
      <c r="H108" s="110"/>
    </row>
    <row r="109" spans="2:8" x14ac:dyDescent="0.3">
      <c r="B109" s="2"/>
      <c r="C109" s="2"/>
      <c r="D109" s="2"/>
      <c r="E109" s="2"/>
      <c r="F109" s="2"/>
      <c r="G109" s="2"/>
      <c r="H109" s="110"/>
    </row>
    <row r="110" spans="2:8" x14ac:dyDescent="0.3">
      <c r="B110" s="2"/>
      <c r="C110" s="2"/>
      <c r="D110" s="2"/>
      <c r="E110" s="2"/>
      <c r="F110" s="2"/>
      <c r="G110" s="2"/>
      <c r="H110" s="110"/>
    </row>
    <row r="111" spans="2:8" x14ac:dyDescent="0.3">
      <c r="B111" s="2"/>
      <c r="C111" s="2"/>
      <c r="D111" s="2"/>
      <c r="E111" s="2"/>
      <c r="F111" s="2"/>
      <c r="G111" s="2"/>
      <c r="H111" s="110"/>
    </row>
    <row r="112" spans="2:8" x14ac:dyDescent="0.3">
      <c r="B112" s="2"/>
      <c r="C112" s="2"/>
      <c r="D112" s="2"/>
      <c r="E112" s="2"/>
      <c r="F112" s="2"/>
      <c r="G112" s="2"/>
      <c r="H112" s="110"/>
    </row>
    <row r="113" spans="2:8" x14ac:dyDescent="0.3">
      <c r="B113" s="2"/>
      <c r="C113" s="2"/>
      <c r="D113" s="2"/>
      <c r="E113" s="2"/>
      <c r="F113" s="2"/>
      <c r="G113" s="2"/>
      <c r="H113" s="110"/>
    </row>
    <row r="114" spans="2:8" x14ac:dyDescent="0.3">
      <c r="B114" s="2"/>
      <c r="C114" s="2"/>
      <c r="D114" s="2"/>
      <c r="E114" s="2"/>
      <c r="F114" s="2"/>
      <c r="G114" s="2"/>
      <c r="H114" s="110"/>
    </row>
    <row r="115" spans="2:8" x14ac:dyDescent="0.3">
      <c r="B115" s="2"/>
      <c r="C115" s="2"/>
      <c r="D115" s="2"/>
      <c r="E115" s="2"/>
      <c r="F115" s="2"/>
      <c r="G115" s="2"/>
      <c r="H115" s="110"/>
    </row>
    <row r="116" spans="2:8" x14ac:dyDescent="0.3">
      <c r="B116" s="2"/>
      <c r="C116" s="2"/>
      <c r="D116" s="2"/>
      <c r="E116" s="2"/>
      <c r="F116" s="2"/>
      <c r="G116" s="2"/>
      <c r="H116" s="110"/>
    </row>
    <row r="117" spans="2:8" x14ac:dyDescent="0.3">
      <c r="B117" s="2"/>
      <c r="C117" s="2"/>
      <c r="D117" s="2"/>
      <c r="E117" s="2"/>
      <c r="F117" s="2"/>
      <c r="G117" s="2"/>
      <c r="H117" s="110"/>
    </row>
    <row r="118" spans="2:8" x14ac:dyDescent="0.3">
      <c r="B118" s="2"/>
      <c r="C118" s="2"/>
      <c r="D118" s="2"/>
      <c r="E118" s="2"/>
      <c r="F118" s="2"/>
      <c r="G118" s="2"/>
      <c r="H118" s="110"/>
    </row>
    <row r="119" spans="2:8" x14ac:dyDescent="0.3">
      <c r="B119" s="2"/>
      <c r="C119" s="2"/>
      <c r="D119" s="2"/>
      <c r="E119" s="2"/>
      <c r="F119" s="2"/>
      <c r="G119" s="2"/>
      <c r="H119" s="110"/>
    </row>
    <row r="120" spans="2:8" x14ac:dyDescent="0.3">
      <c r="B120" s="2"/>
      <c r="C120" s="2"/>
      <c r="D120" s="2"/>
      <c r="E120" s="2"/>
      <c r="F120" s="2"/>
      <c r="G120" s="2"/>
      <c r="H120" s="110"/>
    </row>
    <row r="121" spans="2:8" x14ac:dyDescent="0.3">
      <c r="B121" s="2"/>
      <c r="C121" s="2"/>
      <c r="D121" s="2"/>
      <c r="E121" s="2"/>
      <c r="F121" s="2"/>
      <c r="G121" s="2"/>
      <c r="H121" s="110"/>
    </row>
    <row r="122" spans="2:8" x14ac:dyDescent="0.3">
      <c r="B122" s="2"/>
      <c r="C122" s="2"/>
      <c r="D122" s="2"/>
      <c r="E122" s="2"/>
      <c r="F122" s="2"/>
      <c r="G122" s="2"/>
      <c r="H122" s="110"/>
    </row>
    <row r="123" spans="2:8" x14ac:dyDescent="0.3">
      <c r="B123" s="2"/>
      <c r="C123" s="2"/>
      <c r="D123" s="2"/>
      <c r="E123" s="2"/>
      <c r="F123" s="2"/>
      <c r="G123" s="2"/>
      <c r="H123" s="110"/>
    </row>
    <row r="124" spans="2:8" x14ac:dyDescent="0.3">
      <c r="B124" s="2"/>
      <c r="C124" s="2"/>
      <c r="D124" s="2"/>
      <c r="E124" s="2"/>
      <c r="F124" s="2"/>
      <c r="G124" s="2"/>
      <c r="H124" s="110"/>
    </row>
    <row r="125" spans="2:8" x14ac:dyDescent="0.3">
      <c r="B125" s="2"/>
      <c r="C125" s="2"/>
      <c r="D125" s="2"/>
      <c r="E125" s="2"/>
      <c r="F125" s="2"/>
      <c r="G125" s="53"/>
    </row>
    <row r="126" spans="2:8" x14ac:dyDescent="0.3">
      <c r="B126" s="2"/>
      <c r="C126" s="2"/>
      <c r="D126" s="2"/>
      <c r="E126" s="2"/>
      <c r="F126" s="2"/>
      <c r="G126" s="53"/>
    </row>
    <row r="127" spans="2:8" x14ac:dyDescent="0.3">
      <c r="B127" s="2"/>
      <c r="C127" s="2"/>
      <c r="D127" s="2"/>
      <c r="E127" s="2"/>
      <c r="F127" s="2"/>
      <c r="G127" s="53"/>
    </row>
    <row r="128" spans="2:8" x14ac:dyDescent="0.3">
      <c r="B128" s="2"/>
      <c r="C128" s="2"/>
      <c r="D128" s="2"/>
      <c r="E128" s="2"/>
      <c r="F128" s="2"/>
      <c r="G128" s="53"/>
    </row>
    <row r="129" spans="2:7" x14ac:dyDescent="0.3">
      <c r="B129" s="2"/>
      <c r="C129" s="2"/>
      <c r="D129" s="2"/>
      <c r="E129" s="2"/>
      <c r="F129" s="2"/>
      <c r="G129" s="53"/>
    </row>
    <row r="130" spans="2:7" x14ac:dyDescent="0.3">
      <c r="B130" s="2"/>
      <c r="C130" s="2"/>
      <c r="D130" s="2"/>
      <c r="E130" s="2"/>
      <c r="F130" s="2"/>
      <c r="G130" s="53"/>
    </row>
    <row r="131" spans="2:7" x14ac:dyDescent="0.3">
      <c r="B131" s="2"/>
      <c r="C131" s="2"/>
      <c r="D131" s="2"/>
      <c r="E131" s="2"/>
      <c r="F131" s="2"/>
      <c r="G131" s="53"/>
    </row>
    <row r="132" spans="2:7" x14ac:dyDescent="0.3">
      <c r="B132" s="2"/>
      <c r="C132" s="2"/>
      <c r="D132" s="2"/>
      <c r="E132" s="2"/>
      <c r="F132" s="2"/>
      <c r="G132" s="53"/>
    </row>
    <row r="133" spans="2:7" x14ac:dyDescent="0.3">
      <c r="B133" s="2"/>
      <c r="C133" s="2"/>
      <c r="D133" s="2"/>
      <c r="E133" s="2"/>
      <c r="F133" s="2"/>
      <c r="G133" s="53"/>
    </row>
    <row r="134" spans="2:7" x14ac:dyDescent="0.3">
      <c r="B134" s="2"/>
      <c r="C134" s="2"/>
      <c r="D134" s="2"/>
      <c r="E134" s="2"/>
      <c r="F134" s="2"/>
      <c r="G134" s="53"/>
    </row>
    <row r="135" spans="2:7" x14ac:dyDescent="0.3">
      <c r="B135" s="2"/>
      <c r="C135" s="2"/>
      <c r="D135" s="2"/>
      <c r="E135" s="2"/>
      <c r="F135" s="2"/>
      <c r="G135" s="53"/>
    </row>
    <row r="136" spans="2:7" x14ac:dyDescent="0.3">
      <c r="B136" s="2"/>
      <c r="C136" s="2"/>
      <c r="D136" s="2"/>
      <c r="E136" s="2"/>
      <c r="F136" s="2"/>
      <c r="G136" s="53"/>
    </row>
    <row r="137" spans="2:7" x14ac:dyDescent="0.3">
      <c r="B137" s="2"/>
      <c r="C137" s="2"/>
      <c r="D137" s="2"/>
      <c r="E137" s="2"/>
      <c r="F137" s="2"/>
      <c r="G137" s="53"/>
    </row>
    <row r="138" spans="2:7" x14ac:dyDescent="0.3">
      <c r="B138" s="2"/>
      <c r="C138" s="2"/>
      <c r="D138" s="2"/>
      <c r="E138" s="2"/>
      <c r="F138" s="2"/>
      <c r="G138" s="53"/>
    </row>
    <row r="139" spans="2:7" x14ac:dyDescent="0.3">
      <c r="B139" s="2"/>
      <c r="C139" s="2"/>
      <c r="D139" s="2"/>
      <c r="E139" s="2"/>
      <c r="F139" s="2"/>
      <c r="G139" s="53"/>
    </row>
  </sheetData>
  <mergeCells count="10">
    <mergeCell ref="F12:F13"/>
    <mergeCell ref="A11:H11"/>
    <mergeCell ref="G12:H12"/>
    <mergeCell ref="A1:H1"/>
    <mergeCell ref="A2:H2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5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workbookViewId="0">
      <selection activeCell="C15" sqref="C15:E15"/>
    </sheetView>
  </sheetViews>
  <sheetFormatPr defaultRowHeight="15" x14ac:dyDescent="0.25"/>
  <cols>
    <col min="1" max="1" width="13.5703125" style="69" customWidth="1"/>
    <col min="2" max="2" width="59.5703125" customWidth="1"/>
    <col min="3" max="3" width="18.85546875" style="71" customWidth="1"/>
    <col min="4" max="4" width="18.42578125" style="71" customWidth="1"/>
    <col min="5" max="5" width="17.7109375" style="71" customWidth="1"/>
    <col min="257" max="257" width="13.5703125" customWidth="1"/>
    <col min="258" max="258" width="70" customWidth="1"/>
    <col min="259" max="259" width="20" customWidth="1"/>
    <col min="260" max="261" width="19.7109375" customWidth="1"/>
    <col min="513" max="513" width="13.5703125" customWidth="1"/>
    <col min="514" max="514" width="70" customWidth="1"/>
    <col min="515" max="515" width="20" customWidth="1"/>
    <col min="516" max="517" width="19.7109375" customWidth="1"/>
    <col min="769" max="769" width="13.5703125" customWidth="1"/>
    <col min="770" max="770" width="70" customWidth="1"/>
    <col min="771" max="771" width="20" customWidth="1"/>
    <col min="772" max="773" width="19.7109375" customWidth="1"/>
    <col min="1025" max="1025" width="13.5703125" customWidth="1"/>
    <col min="1026" max="1026" width="70" customWidth="1"/>
    <col min="1027" max="1027" width="20" customWidth="1"/>
    <col min="1028" max="1029" width="19.7109375" customWidth="1"/>
    <col min="1281" max="1281" width="13.5703125" customWidth="1"/>
    <col min="1282" max="1282" width="70" customWidth="1"/>
    <col min="1283" max="1283" width="20" customWidth="1"/>
    <col min="1284" max="1285" width="19.7109375" customWidth="1"/>
    <col min="1537" max="1537" width="13.5703125" customWidth="1"/>
    <col min="1538" max="1538" width="70" customWidth="1"/>
    <col min="1539" max="1539" width="20" customWidth="1"/>
    <col min="1540" max="1541" width="19.7109375" customWidth="1"/>
    <col min="1793" max="1793" width="13.5703125" customWidth="1"/>
    <col min="1794" max="1794" width="70" customWidth="1"/>
    <col min="1795" max="1795" width="20" customWidth="1"/>
    <col min="1796" max="1797" width="19.7109375" customWidth="1"/>
    <col min="2049" max="2049" width="13.5703125" customWidth="1"/>
    <col min="2050" max="2050" width="70" customWidth="1"/>
    <col min="2051" max="2051" width="20" customWidth="1"/>
    <col min="2052" max="2053" width="19.7109375" customWidth="1"/>
    <col min="2305" max="2305" width="13.5703125" customWidth="1"/>
    <col min="2306" max="2306" width="70" customWidth="1"/>
    <col min="2307" max="2307" width="20" customWidth="1"/>
    <col min="2308" max="2309" width="19.7109375" customWidth="1"/>
    <col min="2561" max="2561" width="13.5703125" customWidth="1"/>
    <col min="2562" max="2562" width="70" customWidth="1"/>
    <col min="2563" max="2563" width="20" customWidth="1"/>
    <col min="2564" max="2565" width="19.7109375" customWidth="1"/>
    <col min="2817" max="2817" width="13.5703125" customWidth="1"/>
    <col min="2818" max="2818" width="70" customWidth="1"/>
    <col min="2819" max="2819" width="20" customWidth="1"/>
    <col min="2820" max="2821" width="19.7109375" customWidth="1"/>
    <col min="3073" max="3073" width="13.5703125" customWidth="1"/>
    <col min="3074" max="3074" width="70" customWidth="1"/>
    <col min="3075" max="3075" width="20" customWidth="1"/>
    <col min="3076" max="3077" width="19.7109375" customWidth="1"/>
    <col min="3329" max="3329" width="13.5703125" customWidth="1"/>
    <col min="3330" max="3330" width="70" customWidth="1"/>
    <col min="3331" max="3331" width="20" customWidth="1"/>
    <col min="3332" max="3333" width="19.7109375" customWidth="1"/>
    <col min="3585" max="3585" width="13.5703125" customWidth="1"/>
    <col min="3586" max="3586" width="70" customWidth="1"/>
    <col min="3587" max="3587" width="20" customWidth="1"/>
    <col min="3588" max="3589" width="19.7109375" customWidth="1"/>
    <col min="3841" max="3841" width="13.5703125" customWidth="1"/>
    <col min="3842" max="3842" width="70" customWidth="1"/>
    <col min="3843" max="3843" width="20" customWidth="1"/>
    <col min="3844" max="3845" width="19.7109375" customWidth="1"/>
    <col min="4097" max="4097" width="13.5703125" customWidth="1"/>
    <col min="4098" max="4098" width="70" customWidth="1"/>
    <col min="4099" max="4099" width="20" customWidth="1"/>
    <col min="4100" max="4101" width="19.7109375" customWidth="1"/>
    <col min="4353" max="4353" width="13.5703125" customWidth="1"/>
    <col min="4354" max="4354" width="70" customWidth="1"/>
    <col min="4355" max="4355" width="20" customWidth="1"/>
    <col min="4356" max="4357" width="19.7109375" customWidth="1"/>
    <col min="4609" max="4609" width="13.5703125" customWidth="1"/>
    <col min="4610" max="4610" width="70" customWidth="1"/>
    <col min="4611" max="4611" width="20" customWidth="1"/>
    <col min="4612" max="4613" width="19.7109375" customWidth="1"/>
    <col min="4865" max="4865" width="13.5703125" customWidth="1"/>
    <col min="4866" max="4866" width="70" customWidth="1"/>
    <col min="4867" max="4867" width="20" customWidth="1"/>
    <col min="4868" max="4869" width="19.7109375" customWidth="1"/>
    <col min="5121" max="5121" width="13.5703125" customWidth="1"/>
    <col min="5122" max="5122" width="70" customWidth="1"/>
    <col min="5123" max="5123" width="20" customWidth="1"/>
    <col min="5124" max="5125" width="19.7109375" customWidth="1"/>
    <col min="5377" max="5377" width="13.5703125" customWidth="1"/>
    <col min="5378" max="5378" width="70" customWidth="1"/>
    <col min="5379" max="5379" width="20" customWidth="1"/>
    <col min="5380" max="5381" width="19.7109375" customWidth="1"/>
    <col min="5633" max="5633" width="13.5703125" customWidth="1"/>
    <col min="5634" max="5634" width="70" customWidth="1"/>
    <col min="5635" max="5635" width="20" customWidth="1"/>
    <col min="5636" max="5637" width="19.7109375" customWidth="1"/>
    <col min="5889" max="5889" width="13.5703125" customWidth="1"/>
    <col min="5890" max="5890" width="70" customWidth="1"/>
    <col min="5891" max="5891" width="20" customWidth="1"/>
    <col min="5892" max="5893" width="19.7109375" customWidth="1"/>
    <col min="6145" max="6145" width="13.5703125" customWidth="1"/>
    <col min="6146" max="6146" width="70" customWidth="1"/>
    <col min="6147" max="6147" width="20" customWidth="1"/>
    <col min="6148" max="6149" width="19.7109375" customWidth="1"/>
    <col min="6401" max="6401" width="13.5703125" customWidth="1"/>
    <col min="6402" max="6402" width="70" customWidth="1"/>
    <col min="6403" max="6403" width="20" customWidth="1"/>
    <col min="6404" max="6405" width="19.7109375" customWidth="1"/>
    <col min="6657" max="6657" width="13.5703125" customWidth="1"/>
    <col min="6658" max="6658" width="70" customWidth="1"/>
    <col min="6659" max="6659" width="20" customWidth="1"/>
    <col min="6660" max="6661" width="19.7109375" customWidth="1"/>
    <col min="6913" max="6913" width="13.5703125" customWidth="1"/>
    <col min="6914" max="6914" width="70" customWidth="1"/>
    <col min="6915" max="6915" width="20" customWidth="1"/>
    <col min="6916" max="6917" width="19.7109375" customWidth="1"/>
    <col min="7169" max="7169" width="13.5703125" customWidth="1"/>
    <col min="7170" max="7170" width="70" customWidth="1"/>
    <col min="7171" max="7171" width="20" customWidth="1"/>
    <col min="7172" max="7173" width="19.7109375" customWidth="1"/>
    <col min="7425" max="7425" width="13.5703125" customWidth="1"/>
    <col min="7426" max="7426" width="70" customWidth="1"/>
    <col min="7427" max="7427" width="20" customWidth="1"/>
    <col min="7428" max="7429" width="19.7109375" customWidth="1"/>
    <col min="7681" max="7681" width="13.5703125" customWidth="1"/>
    <col min="7682" max="7682" width="70" customWidth="1"/>
    <col min="7683" max="7683" width="20" customWidth="1"/>
    <col min="7684" max="7685" width="19.7109375" customWidth="1"/>
    <col min="7937" max="7937" width="13.5703125" customWidth="1"/>
    <col min="7938" max="7938" width="70" customWidth="1"/>
    <col min="7939" max="7939" width="20" customWidth="1"/>
    <col min="7940" max="7941" width="19.7109375" customWidth="1"/>
    <col min="8193" max="8193" width="13.5703125" customWidth="1"/>
    <col min="8194" max="8194" width="70" customWidth="1"/>
    <col min="8195" max="8195" width="20" customWidth="1"/>
    <col min="8196" max="8197" width="19.7109375" customWidth="1"/>
    <col min="8449" max="8449" width="13.5703125" customWidth="1"/>
    <col min="8450" max="8450" width="70" customWidth="1"/>
    <col min="8451" max="8451" width="20" customWidth="1"/>
    <col min="8452" max="8453" width="19.7109375" customWidth="1"/>
    <col min="8705" max="8705" width="13.5703125" customWidth="1"/>
    <col min="8706" max="8706" width="70" customWidth="1"/>
    <col min="8707" max="8707" width="20" customWidth="1"/>
    <col min="8708" max="8709" width="19.7109375" customWidth="1"/>
    <col min="8961" max="8961" width="13.5703125" customWidth="1"/>
    <col min="8962" max="8962" width="70" customWidth="1"/>
    <col min="8963" max="8963" width="20" customWidth="1"/>
    <col min="8964" max="8965" width="19.7109375" customWidth="1"/>
    <col min="9217" max="9217" width="13.5703125" customWidth="1"/>
    <col min="9218" max="9218" width="70" customWidth="1"/>
    <col min="9219" max="9219" width="20" customWidth="1"/>
    <col min="9220" max="9221" width="19.7109375" customWidth="1"/>
    <col min="9473" max="9473" width="13.5703125" customWidth="1"/>
    <col min="9474" max="9474" width="70" customWidth="1"/>
    <col min="9475" max="9475" width="20" customWidth="1"/>
    <col min="9476" max="9477" width="19.7109375" customWidth="1"/>
    <col min="9729" max="9729" width="13.5703125" customWidth="1"/>
    <col min="9730" max="9730" width="70" customWidth="1"/>
    <col min="9731" max="9731" width="20" customWidth="1"/>
    <col min="9732" max="9733" width="19.7109375" customWidth="1"/>
    <col min="9985" max="9985" width="13.5703125" customWidth="1"/>
    <col min="9986" max="9986" width="70" customWidth="1"/>
    <col min="9987" max="9987" width="20" customWidth="1"/>
    <col min="9988" max="9989" width="19.7109375" customWidth="1"/>
    <col min="10241" max="10241" width="13.5703125" customWidth="1"/>
    <col min="10242" max="10242" width="70" customWidth="1"/>
    <col min="10243" max="10243" width="20" customWidth="1"/>
    <col min="10244" max="10245" width="19.7109375" customWidth="1"/>
    <col min="10497" max="10497" width="13.5703125" customWidth="1"/>
    <col min="10498" max="10498" width="70" customWidth="1"/>
    <col min="10499" max="10499" width="20" customWidth="1"/>
    <col min="10500" max="10501" width="19.7109375" customWidth="1"/>
    <col min="10753" max="10753" width="13.5703125" customWidth="1"/>
    <col min="10754" max="10754" width="70" customWidth="1"/>
    <col min="10755" max="10755" width="20" customWidth="1"/>
    <col min="10756" max="10757" width="19.7109375" customWidth="1"/>
    <col min="11009" max="11009" width="13.5703125" customWidth="1"/>
    <col min="11010" max="11010" width="70" customWidth="1"/>
    <col min="11011" max="11011" width="20" customWidth="1"/>
    <col min="11012" max="11013" width="19.7109375" customWidth="1"/>
    <col min="11265" max="11265" width="13.5703125" customWidth="1"/>
    <col min="11266" max="11266" width="70" customWidth="1"/>
    <col min="11267" max="11267" width="20" customWidth="1"/>
    <col min="11268" max="11269" width="19.7109375" customWidth="1"/>
    <col min="11521" max="11521" width="13.5703125" customWidth="1"/>
    <col min="11522" max="11522" width="70" customWidth="1"/>
    <col min="11523" max="11523" width="20" customWidth="1"/>
    <col min="11524" max="11525" width="19.7109375" customWidth="1"/>
    <col min="11777" max="11777" width="13.5703125" customWidth="1"/>
    <col min="11778" max="11778" width="70" customWidth="1"/>
    <col min="11779" max="11779" width="20" customWidth="1"/>
    <col min="11780" max="11781" width="19.7109375" customWidth="1"/>
    <col min="12033" max="12033" width="13.5703125" customWidth="1"/>
    <col min="12034" max="12034" width="70" customWidth="1"/>
    <col min="12035" max="12035" width="20" customWidth="1"/>
    <col min="12036" max="12037" width="19.7109375" customWidth="1"/>
    <col min="12289" max="12289" width="13.5703125" customWidth="1"/>
    <col min="12290" max="12290" width="70" customWidth="1"/>
    <col min="12291" max="12291" width="20" customWidth="1"/>
    <col min="12292" max="12293" width="19.7109375" customWidth="1"/>
    <col min="12545" max="12545" width="13.5703125" customWidth="1"/>
    <col min="12546" max="12546" width="70" customWidth="1"/>
    <col min="12547" max="12547" width="20" customWidth="1"/>
    <col min="12548" max="12549" width="19.7109375" customWidth="1"/>
    <col min="12801" max="12801" width="13.5703125" customWidth="1"/>
    <col min="12802" max="12802" width="70" customWidth="1"/>
    <col min="12803" max="12803" width="20" customWidth="1"/>
    <col min="12804" max="12805" width="19.7109375" customWidth="1"/>
    <col min="13057" max="13057" width="13.5703125" customWidth="1"/>
    <col min="13058" max="13058" width="70" customWidth="1"/>
    <col min="13059" max="13059" width="20" customWidth="1"/>
    <col min="13060" max="13061" width="19.7109375" customWidth="1"/>
    <col min="13313" max="13313" width="13.5703125" customWidth="1"/>
    <col min="13314" max="13314" width="70" customWidth="1"/>
    <col min="13315" max="13315" width="20" customWidth="1"/>
    <col min="13316" max="13317" width="19.7109375" customWidth="1"/>
    <col min="13569" max="13569" width="13.5703125" customWidth="1"/>
    <col min="13570" max="13570" width="70" customWidth="1"/>
    <col min="13571" max="13571" width="20" customWidth="1"/>
    <col min="13572" max="13573" width="19.7109375" customWidth="1"/>
    <col min="13825" max="13825" width="13.5703125" customWidth="1"/>
    <col min="13826" max="13826" width="70" customWidth="1"/>
    <col min="13827" max="13827" width="20" customWidth="1"/>
    <col min="13828" max="13829" width="19.7109375" customWidth="1"/>
    <col min="14081" max="14081" width="13.5703125" customWidth="1"/>
    <col min="14082" max="14082" width="70" customWidth="1"/>
    <col min="14083" max="14083" width="20" customWidth="1"/>
    <col min="14084" max="14085" width="19.7109375" customWidth="1"/>
    <col min="14337" max="14337" width="13.5703125" customWidth="1"/>
    <col min="14338" max="14338" width="70" customWidth="1"/>
    <col min="14339" max="14339" width="20" customWidth="1"/>
    <col min="14340" max="14341" width="19.7109375" customWidth="1"/>
    <col min="14593" max="14593" width="13.5703125" customWidth="1"/>
    <col min="14594" max="14594" width="70" customWidth="1"/>
    <col min="14595" max="14595" width="20" customWidth="1"/>
    <col min="14596" max="14597" width="19.7109375" customWidth="1"/>
    <col min="14849" max="14849" width="13.5703125" customWidth="1"/>
    <col min="14850" max="14850" width="70" customWidth="1"/>
    <col min="14851" max="14851" width="20" customWidth="1"/>
    <col min="14852" max="14853" width="19.7109375" customWidth="1"/>
    <col min="15105" max="15105" width="13.5703125" customWidth="1"/>
    <col min="15106" max="15106" width="70" customWidth="1"/>
    <col min="15107" max="15107" width="20" customWidth="1"/>
    <col min="15108" max="15109" width="19.7109375" customWidth="1"/>
    <col min="15361" max="15361" width="13.5703125" customWidth="1"/>
    <col min="15362" max="15362" width="70" customWidth="1"/>
    <col min="15363" max="15363" width="20" customWidth="1"/>
    <col min="15364" max="15365" width="19.7109375" customWidth="1"/>
    <col min="15617" max="15617" width="13.5703125" customWidth="1"/>
    <col min="15618" max="15618" width="70" customWidth="1"/>
    <col min="15619" max="15619" width="20" customWidth="1"/>
    <col min="15620" max="15621" width="19.7109375" customWidth="1"/>
    <col min="15873" max="15873" width="13.5703125" customWidth="1"/>
    <col min="15874" max="15874" width="70" customWidth="1"/>
    <col min="15875" max="15875" width="20" customWidth="1"/>
    <col min="15876" max="15877" width="19.7109375" customWidth="1"/>
    <col min="16129" max="16129" width="13.5703125" customWidth="1"/>
    <col min="16130" max="16130" width="70" customWidth="1"/>
    <col min="16131" max="16131" width="20" customWidth="1"/>
    <col min="16132" max="16133" width="19.7109375" customWidth="1"/>
  </cols>
  <sheetData>
    <row r="1" spans="1:5" ht="18.75" x14ac:dyDescent="0.3">
      <c r="C1" s="153" t="s">
        <v>196</v>
      </c>
      <c r="D1" s="153"/>
      <c r="E1" s="153"/>
    </row>
    <row r="2" spans="1:5" ht="18.75" x14ac:dyDescent="0.3">
      <c r="C2" s="153" t="s">
        <v>31</v>
      </c>
      <c r="D2" s="153"/>
      <c r="E2" s="153"/>
    </row>
    <row r="4" spans="1:5" ht="18.75" x14ac:dyDescent="0.3">
      <c r="C4" s="135" t="s">
        <v>272</v>
      </c>
      <c r="D4" s="135"/>
      <c r="E4" s="135"/>
    </row>
    <row r="5" spans="1:5" ht="18.75" x14ac:dyDescent="0.3">
      <c r="C5" s="135" t="s">
        <v>1</v>
      </c>
      <c r="D5" s="135"/>
      <c r="E5" s="135"/>
    </row>
    <row r="6" spans="1:5" ht="18.75" x14ac:dyDescent="0.3">
      <c r="C6" s="135" t="s">
        <v>157</v>
      </c>
      <c r="D6" s="135"/>
      <c r="E6" s="135"/>
    </row>
    <row r="7" spans="1:5" ht="18.75" x14ac:dyDescent="0.3">
      <c r="C7" s="135" t="s">
        <v>33</v>
      </c>
      <c r="D7" s="135"/>
      <c r="E7" s="135"/>
    </row>
    <row r="8" spans="1:5" ht="18.75" x14ac:dyDescent="0.3">
      <c r="C8" s="135" t="s">
        <v>303</v>
      </c>
      <c r="D8" s="135"/>
      <c r="E8" s="135"/>
    </row>
    <row r="9" spans="1:5" ht="18.75" x14ac:dyDescent="0.3">
      <c r="C9" s="135" t="s">
        <v>318</v>
      </c>
      <c r="D9" s="135"/>
      <c r="E9" s="135"/>
    </row>
    <row r="10" spans="1:5" ht="18.75" x14ac:dyDescent="0.3">
      <c r="C10" s="168" t="s">
        <v>319</v>
      </c>
      <c r="D10" s="168"/>
      <c r="E10" s="168"/>
    </row>
    <row r="13" spans="1:5" ht="66.75" customHeight="1" x14ac:dyDescent="0.25">
      <c r="A13" s="169" t="s">
        <v>338</v>
      </c>
      <c r="B13" s="169"/>
      <c r="C13" s="169"/>
      <c r="D13" s="169"/>
      <c r="E13" s="169"/>
    </row>
    <row r="14" spans="1:5" ht="18.75" x14ac:dyDescent="0.25">
      <c r="A14" s="70"/>
    </row>
    <row r="15" spans="1:5" ht="18.75" x14ac:dyDescent="0.25">
      <c r="A15" s="170" t="s">
        <v>158</v>
      </c>
      <c r="B15" s="171" t="s">
        <v>48</v>
      </c>
      <c r="C15" s="172" t="s">
        <v>159</v>
      </c>
      <c r="D15" s="172"/>
      <c r="E15" s="172"/>
    </row>
    <row r="16" spans="1:5" ht="29.25" customHeight="1" x14ac:dyDescent="0.25">
      <c r="A16" s="170"/>
      <c r="B16" s="171"/>
      <c r="C16" s="45" t="s">
        <v>273</v>
      </c>
      <c r="D16" s="45" t="s">
        <v>280</v>
      </c>
      <c r="E16" s="45" t="s">
        <v>290</v>
      </c>
    </row>
    <row r="17" spans="1:5" s="75" customFormat="1" ht="11.25" x14ac:dyDescent="0.2">
      <c r="A17" s="72" t="s">
        <v>128</v>
      </c>
      <c r="B17" s="73">
        <v>2</v>
      </c>
      <c r="C17" s="74">
        <v>3</v>
      </c>
      <c r="D17" s="74">
        <v>4</v>
      </c>
      <c r="E17" s="74">
        <v>5</v>
      </c>
    </row>
    <row r="18" spans="1:5" ht="18.75" x14ac:dyDescent="0.25">
      <c r="A18" s="76" t="s">
        <v>160</v>
      </c>
      <c r="B18" s="77" t="s">
        <v>161</v>
      </c>
      <c r="C18" s="78">
        <f>C19+C20+C23+C24+C21+C22</f>
        <v>4082653.8499999996</v>
      </c>
      <c r="D18" s="78">
        <f t="shared" ref="D18:E18" si="0">D19+D20+D23+D24+D21</f>
        <v>3644472</v>
      </c>
      <c r="E18" s="78">
        <f t="shared" si="0"/>
        <v>3567622</v>
      </c>
    </row>
    <row r="19" spans="1:5" ht="56.25" x14ac:dyDescent="0.25">
      <c r="A19" s="79" t="s">
        <v>162</v>
      </c>
      <c r="B19" s="80" t="s">
        <v>163</v>
      </c>
      <c r="C19" s="81">
        <v>845000</v>
      </c>
      <c r="D19" s="63">
        <v>845000</v>
      </c>
      <c r="E19" s="81">
        <v>845000</v>
      </c>
    </row>
    <row r="20" spans="1:5" ht="75" x14ac:dyDescent="0.25">
      <c r="A20" s="79" t="s">
        <v>164</v>
      </c>
      <c r="B20" s="80" t="s">
        <v>285</v>
      </c>
      <c r="C20" s="81">
        <v>2715930</v>
      </c>
      <c r="D20" s="15">
        <v>2715930</v>
      </c>
      <c r="E20" s="15">
        <v>2639080</v>
      </c>
    </row>
    <row r="21" spans="1:5" ht="56.25" x14ac:dyDescent="0.25">
      <c r="A21" s="79" t="s">
        <v>246</v>
      </c>
      <c r="B21" s="80" t="s">
        <v>247</v>
      </c>
      <c r="C21" s="81">
        <v>59542</v>
      </c>
      <c r="D21" s="15">
        <v>59542</v>
      </c>
      <c r="E21" s="15">
        <v>59542</v>
      </c>
    </row>
    <row r="22" spans="1:5" ht="37.5" x14ac:dyDescent="0.25">
      <c r="A22" s="79" t="s">
        <v>339</v>
      </c>
      <c r="B22" s="80" t="s">
        <v>340</v>
      </c>
      <c r="C22" s="81">
        <v>207664.78</v>
      </c>
      <c r="D22" s="15">
        <v>0</v>
      </c>
      <c r="E22" s="15">
        <v>0</v>
      </c>
    </row>
    <row r="23" spans="1:5" ht="18.75" x14ac:dyDescent="0.25">
      <c r="A23" s="79" t="s">
        <v>165</v>
      </c>
      <c r="B23" s="80" t="s">
        <v>166</v>
      </c>
      <c r="C23" s="81">
        <v>20000</v>
      </c>
      <c r="D23" s="15">
        <v>20000</v>
      </c>
      <c r="E23" s="81">
        <v>20000</v>
      </c>
    </row>
    <row r="24" spans="1:5" ht="18.75" x14ac:dyDescent="0.25">
      <c r="A24" s="79" t="s">
        <v>167</v>
      </c>
      <c r="B24" s="80" t="s">
        <v>168</v>
      </c>
      <c r="C24" s="81">
        <v>234517.07</v>
      </c>
      <c r="D24" s="81">
        <v>4000</v>
      </c>
      <c r="E24" s="81">
        <v>4000</v>
      </c>
    </row>
    <row r="25" spans="1:5" ht="18.75" x14ac:dyDescent="0.25">
      <c r="A25" s="76" t="s">
        <v>169</v>
      </c>
      <c r="B25" s="77" t="s">
        <v>170</v>
      </c>
      <c r="C25" s="78">
        <f>C26</f>
        <v>164890</v>
      </c>
      <c r="D25" s="78">
        <f t="shared" ref="D25:E25" si="1">D26</f>
        <v>179800</v>
      </c>
      <c r="E25" s="78">
        <f t="shared" si="1"/>
        <v>186040</v>
      </c>
    </row>
    <row r="26" spans="1:5" ht="18.75" x14ac:dyDescent="0.25">
      <c r="A26" s="79" t="s">
        <v>171</v>
      </c>
      <c r="B26" s="80" t="s">
        <v>172</v>
      </c>
      <c r="C26" s="81">
        <v>164890</v>
      </c>
      <c r="D26" s="81">
        <v>179800</v>
      </c>
      <c r="E26" s="81">
        <v>186040</v>
      </c>
    </row>
    <row r="27" spans="1:5" ht="56.25" x14ac:dyDescent="0.25">
      <c r="A27" s="76" t="s">
        <v>173</v>
      </c>
      <c r="B27" s="77" t="s">
        <v>174</v>
      </c>
      <c r="C27" s="78">
        <f>C28</f>
        <v>30000</v>
      </c>
      <c r="D27" s="78">
        <f t="shared" ref="D27:E27" si="2">D28</f>
        <v>20000</v>
      </c>
      <c r="E27" s="78">
        <f t="shared" si="2"/>
        <v>20000</v>
      </c>
    </row>
    <row r="28" spans="1:5" ht="56.25" x14ac:dyDescent="0.25">
      <c r="A28" s="79" t="s">
        <v>175</v>
      </c>
      <c r="B28" s="80" t="s">
        <v>248</v>
      </c>
      <c r="C28" s="82">
        <v>30000</v>
      </c>
      <c r="D28" s="82">
        <v>20000</v>
      </c>
      <c r="E28" s="82">
        <v>20000</v>
      </c>
    </row>
    <row r="29" spans="1:5" ht="18.75" x14ac:dyDescent="0.25">
      <c r="A29" s="76" t="s">
        <v>249</v>
      </c>
      <c r="B29" s="77" t="s">
        <v>250</v>
      </c>
      <c r="C29" s="78">
        <f>C30</f>
        <v>1729018</v>
      </c>
      <c r="D29" s="78">
        <f t="shared" ref="D29:E29" si="3">D30</f>
        <v>1729018</v>
      </c>
      <c r="E29" s="78">
        <f t="shared" si="3"/>
        <v>1729018</v>
      </c>
    </row>
    <row r="30" spans="1:5" ht="18.75" x14ac:dyDescent="0.25">
      <c r="A30" s="79" t="s">
        <v>251</v>
      </c>
      <c r="B30" s="80" t="s">
        <v>252</v>
      </c>
      <c r="C30" s="82">
        <v>1729018</v>
      </c>
      <c r="D30" s="82">
        <v>1729018</v>
      </c>
      <c r="E30" s="82">
        <v>1729018</v>
      </c>
    </row>
    <row r="31" spans="1:5" ht="37.5" x14ac:dyDescent="0.25">
      <c r="A31" s="76" t="s">
        <v>176</v>
      </c>
      <c r="B31" s="77" t="s">
        <v>177</v>
      </c>
      <c r="C31" s="78">
        <f>C33+C32</f>
        <v>1642727.24</v>
      </c>
      <c r="D31" s="78">
        <f t="shared" ref="D31:E31" si="4">D33+D32</f>
        <v>1039524.08</v>
      </c>
      <c r="E31" s="78">
        <f t="shared" si="4"/>
        <v>554761.64</v>
      </c>
    </row>
    <row r="32" spans="1:5" s="83" customFormat="1" ht="18.75" x14ac:dyDescent="0.25">
      <c r="A32" s="79" t="s">
        <v>178</v>
      </c>
      <c r="B32" s="80" t="s">
        <v>179</v>
      </c>
      <c r="C32" s="81">
        <v>403696.5</v>
      </c>
      <c r="D32" s="81">
        <v>171642</v>
      </c>
      <c r="E32" s="81">
        <v>171642</v>
      </c>
    </row>
    <row r="33" spans="1:5" ht="18.75" x14ac:dyDescent="0.25">
      <c r="A33" s="79" t="s">
        <v>180</v>
      </c>
      <c r="B33" s="80" t="s">
        <v>181</v>
      </c>
      <c r="C33" s="15">
        <v>1239030.74</v>
      </c>
      <c r="D33" s="15">
        <v>867882.08</v>
      </c>
      <c r="E33" s="15">
        <v>383119.64</v>
      </c>
    </row>
    <row r="34" spans="1:5" ht="18.75" x14ac:dyDescent="0.25">
      <c r="A34" s="76" t="s">
        <v>182</v>
      </c>
      <c r="B34" s="77" t="s">
        <v>183</v>
      </c>
      <c r="C34" s="78">
        <f>C35+C36</f>
        <v>7000</v>
      </c>
      <c r="D34" s="78">
        <f t="shared" ref="D34:E34" si="5">D35+D36</f>
        <v>1000</v>
      </c>
      <c r="E34" s="78">
        <f t="shared" si="5"/>
        <v>1000</v>
      </c>
    </row>
    <row r="35" spans="1:5" ht="37.5" x14ac:dyDescent="0.25">
      <c r="A35" s="79" t="s">
        <v>184</v>
      </c>
      <c r="B35" s="80" t="s">
        <v>185</v>
      </c>
      <c r="C35" s="81">
        <v>5000</v>
      </c>
      <c r="D35" s="15">
        <v>0</v>
      </c>
      <c r="E35" s="15">
        <v>0</v>
      </c>
    </row>
    <row r="36" spans="1:5" ht="18.75" x14ac:dyDescent="0.25">
      <c r="A36" s="79" t="s">
        <v>186</v>
      </c>
      <c r="B36" s="80" t="s">
        <v>187</v>
      </c>
      <c r="C36" s="81">
        <v>2000</v>
      </c>
      <c r="D36" s="82">
        <v>1000</v>
      </c>
      <c r="E36" s="82">
        <v>1000</v>
      </c>
    </row>
    <row r="37" spans="1:5" ht="18.75" x14ac:dyDescent="0.25">
      <c r="A37" s="76" t="s">
        <v>188</v>
      </c>
      <c r="B37" s="77" t="s">
        <v>189</v>
      </c>
      <c r="C37" s="78">
        <f>C38</f>
        <v>4352280</v>
      </c>
      <c r="D37" s="78">
        <f t="shared" ref="D37:E37" si="6">D38</f>
        <v>2183467</v>
      </c>
      <c r="E37" s="78">
        <f t="shared" si="6"/>
        <v>1924910</v>
      </c>
    </row>
    <row r="38" spans="1:5" ht="18.75" x14ac:dyDescent="0.25">
      <c r="A38" s="79" t="s">
        <v>190</v>
      </c>
      <c r="B38" s="80" t="s">
        <v>191</v>
      </c>
      <c r="C38" s="82">
        <v>4352280</v>
      </c>
      <c r="D38" s="84">
        <v>2183467</v>
      </c>
      <c r="E38" s="84">
        <v>1924910</v>
      </c>
    </row>
    <row r="39" spans="1:5" ht="18.75" x14ac:dyDescent="0.25">
      <c r="A39" s="76">
        <v>1000</v>
      </c>
      <c r="B39" s="77" t="s">
        <v>192</v>
      </c>
      <c r="C39" s="78">
        <f>C40</f>
        <v>36000</v>
      </c>
      <c r="D39" s="78">
        <f t="shared" ref="D39:E39" si="7">D40</f>
        <v>36000</v>
      </c>
      <c r="E39" s="78">
        <f t="shared" si="7"/>
        <v>36000</v>
      </c>
    </row>
    <row r="40" spans="1:5" ht="18.75" x14ac:dyDescent="0.25">
      <c r="A40" s="79">
        <v>1001</v>
      </c>
      <c r="B40" s="80" t="s">
        <v>193</v>
      </c>
      <c r="C40" s="15">
        <v>36000</v>
      </c>
      <c r="D40" s="81">
        <v>36000</v>
      </c>
      <c r="E40" s="81">
        <v>36000</v>
      </c>
    </row>
    <row r="41" spans="1:5" ht="18.75" x14ac:dyDescent="0.25">
      <c r="A41" s="167" t="s">
        <v>194</v>
      </c>
      <c r="B41" s="167"/>
      <c r="C41" s="78">
        <f>C18+C25+C27+C31+C34+C37+C39+C29</f>
        <v>12044569.09</v>
      </c>
      <c r="D41" s="78">
        <f>D18+D25+D27+D31+D34+D37+D39+D29</f>
        <v>8833281.0800000001</v>
      </c>
      <c r="E41" s="78">
        <f>E18+E25+E27+E31+E34+E37+E39+E29</f>
        <v>8019351.6399999997</v>
      </c>
    </row>
  </sheetData>
  <mergeCells count="14">
    <mergeCell ref="A41:B41"/>
    <mergeCell ref="C1:E1"/>
    <mergeCell ref="C2:E2"/>
    <mergeCell ref="C10:E10"/>
    <mergeCell ref="A13:E13"/>
    <mergeCell ref="A15:A16"/>
    <mergeCell ref="B15:B16"/>
    <mergeCell ref="C15:E15"/>
    <mergeCell ref="C4:E4"/>
    <mergeCell ref="C5:E5"/>
    <mergeCell ref="C6:E6"/>
    <mergeCell ref="C7:E7"/>
    <mergeCell ref="C8:E8"/>
    <mergeCell ref="C9:E9"/>
  </mergeCells>
  <pageMargins left="0.7" right="0.7" top="0.75" bottom="0.75" header="0.3" footer="0.3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20" sqref="C20"/>
    </sheetView>
  </sheetViews>
  <sheetFormatPr defaultRowHeight="15" x14ac:dyDescent="0.25"/>
  <cols>
    <col min="1" max="1" width="60.42578125" customWidth="1"/>
    <col min="2" max="2" width="19" customWidth="1"/>
    <col min="3" max="3" width="17" customWidth="1"/>
    <col min="4" max="4" width="16.28515625" customWidth="1"/>
    <col min="255" max="255" width="36.140625" customWidth="1"/>
    <col min="256" max="256" width="63.85546875" customWidth="1"/>
    <col min="257" max="257" width="19.28515625" customWidth="1"/>
    <col min="511" max="511" width="36.140625" customWidth="1"/>
    <col min="512" max="512" width="63.85546875" customWidth="1"/>
    <col min="513" max="513" width="19.28515625" customWidth="1"/>
    <col min="767" max="767" width="36.140625" customWidth="1"/>
    <col min="768" max="768" width="63.85546875" customWidth="1"/>
    <col min="769" max="769" width="19.28515625" customWidth="1"/>
    <col min="1023" max="1023" width="36.140625" customWidth="1"/>
    <col min="1024" max="1024" width="63.85546875" customWidth="1"/>
    <col min="1025" max="1025" width="19.28515625" customWidth="1"/>
    <col min="1279" max="1279" width="36.140625" customWidth="1"/>
    <col min="1280" max="1280" width="63.85546875" customWidth="1"/>
    <col min="1281" max="1281" width="19.28515625" customWidth="1"/>
    <col min="1535" max="1535" width="36.140625" customWidth="1"/>
    <col min="1536" max="1536" width="63.85546875" customWidth="1"/>
    <col min="1537" max="1537" width="19.28515625" customWidth="1"/>
    <col min="1791" max="1791" width="36.140625" customWidth="1"/>
    <col min="1792" max="1792" width="63.85546875" customWidth="1"/>
    <col min="1793" max="1793" width="19.28515625" customWidth="1"/>
    <col min="2047" max="2047" width="36.140625" customWidth="1"/>
    <col min="2048" max="2048" width="63.85546875" customWidth="1"/>
    <col min="2049" max="2049" width="19.28515625" customWidth="1"/>
    <col min="2303" max="2303" width="36.140625" customWidth="1"/>
    <col min="2304" max="2304" width="63.85546875" customWidth="1"/>
    <col min="2305" max="2305" width="19.28515625" customWidth="1"/>
    <col min="2559" max="2559" width="36.140625" customWidth="1"/>
    <col min="2560" max="2560" width="63.85546875" customWidth="1"/>
    <col min="2561" max="2561" width="19.28515625" customWidth="1"/>
    <col min="2815" max="2815" width="36.140625" customWidth="1"/>
    <col min="2816" max="2816" width="63.85546875" customWidth="1"/>
    <col min="2817" max="2817" width="19.28515625" customWidth="1"/>
    <col min="3071" max="3071" width="36.140625" customWidth="1"/>
    <col min="3072" max="3072" width="63.85546875" customWidth="1"/>
    <col min="3073" max="3073" width="19.28515625" customWidth="1"/>
    <col min="3327" max="3327" width="36.140625" customWidth="1"/>
    <col min="3328" max="3328" width="63.85546875" customWidth="1"/>
    <col min="3329" max="3329" width="19.28515625" customWidth="1"/>
    <col min="3583" max="3583" width="36.140625" customWidth="1"/>
    <col min="3584" max="3584" width="63.85546875" customWidth="1"/>
    <col min="3585" max="3585" width="19.28515625" customWidth="1"/>
    <col min="3839" max="3839" width="36.140625" customWidth="1"/>
    <col min="3840" max="3840" width="63.85546875" customWidth="1"/>
    <col min="3841" max="3841" width="19.28515625" customWidth="1"/>
    <col min="4095" max="4095" width="36.140625" customWidth="1"/>
    <col min="4096" max="4096" width="63.85546875" customWidth="1"/>
    <col min="4097" max="4097" width="19.28515625" customWidth="1"/>
    <col min="4351" max="4351" width="36.140625" customWidth="1"/>
    <col min="4352" max="4352" width="63.85546875" customWidth="1"/>
    <col min="4353" max="4353" width="19.28515625" customWidth="1"/>
    <col min="4607" max="4607" width="36.140625" customWidth="1"/>
    <col min="4608" max="4608" width="63.85546875" customWidth="1"/>
    <col min="4609" max="4609" width="19.28515625" customWidth="1"/>
    <col min="4863" max="4863" width="36.140625" customWidth="1"/>
    <col min="4864" max="4864" width="63.85546875" customWidth="1"/>
    <col min="4865" max="4865" width="19.28515625" customWidth="1"/>
    <col min="5119" max="5119" width="36.140625" customWidth="1"/>
    <col min="5120" max="5120" width="63.85546875" customWidth="1"/>
    <col min="5121" max="5121" width="19.28515625" customWidth="1"/>
    <col min="5375" max="5375" width="36.140625" customWidth="1"/>
    <col min="5376" max="5376" width="63.85546875" customWidth="1"/>
    <col min="5377" max="5377" width="19.28515625" customWidth="1"/>
    <col min="5631" max="5631" width="36.140625" customWidth="1"/>
    <col min="5632" max="5632" width="63.85546875" customWidth="1"/>
    <col min="5633" max="5633" width="19.28515625" customWidth="1"/>
    <col min="5887" max="5887" width="36.140625" customWidth="1"/>
    <col min="5888" max="5888" width="63.85546875" customWidth="1"/>
    <col min="5889" max="5889" width="19.28515625" customWidth="1"/>
    <col min="6143" max="6143" width="36.140625" customWidth="1"/>
    <col min="6144" max="6144" width="63.85546875" customWidth="1"/>
    <col min="6145" max="6145" width="19.28515625" customWidth="1"/>
    <col min="6399" max="6399" width="36.140625" customWidth="1"/>
    <col min="6400" max="6400" width="63.85546875" customWidth="1"/>
    <col min="6401" max="6401" width="19.28515625" customWidth="1"/>
    <col min="6655" max="6655" width="36.140625" customWidth="1"/>
    <col min="6656" max="6656" width="63.85546875" customWidth="1"/>
    <col min="6657" max="6657" width="19.28515625" customWidth="1"/>
    <col min="6911" max="6911" width="36.140625" customWidth="1"/>
    <col min="6912" max="6912" width="63.85546875" customWidth="1"/>
    <col min="6913" max="6913" width="19.28515625" customWidth="1"/>
    <col min="7167" max="7167" width="36.140625" customWidth="1"/>
    <col min="7168" max="7168" width="63.85546875" customWidth="1"/>
    <col min="7169" max="7169" width="19.28515625" customWidth="1"/>
    <col min="7423" max="7423" width="36.140625" customWidth="1"/>
    <col min="7424" max="7424" width="63.85546875" customWidth="1"/>
    <col min="7425" max="7425" width="19.28515625" customWidth="1"/>
    <col min="7679" max="7679" width="36.140625" customWidth="1"/>
    <col min="7680" max="7680" width="63.85546875" customWidth="1"/>
    <col min="7681" max="7681" width="19.28515625" customWidth="1"/>
    <col min="7935" max="7935" width="36.140625" customWidth="1"/>
    <col min="7936" max="7936" width="63.85546875" customWidth="1"/>
    <col min="7937" max="7937" width="19.28515625" customWidth="1"/>
    <col min="8191" max="8191" width="36.140625" customWidth="1"/>
    <col min="8192" max="8192" width="63.85546875" customWidth="1"/>
    <col min="8193" max="8193" width="19.28515625" customWidth="1"/>
    <col min="8447" max="8447" width="36.140625" customWidth="1"/>
    <col min="8448" max="8448" width="63.85546875" customWidth="1"/>
    <col min="8449" max="8449" width="19.28515625" customWidth="1"/>
    <col min="8703" max="8703" width="36.140625" customWidth="1"/>
    <col min="8704" max="8704" width="63.85546875" customWidth="1"/>
    <col min="8705" max="8705" width="19.28515625" customWidth="1"/>
    <col min="8959" max="8959" width="36.140625" customWidth="1"/>
    <col min="8960" max="8960" width="63.85546875" customWidth="1"/>
    <col min="8961" max="8961" width="19.28515625" customWidth="1"/>
    <col min="9215" max="9215" width="36.140625" customWidth="1"/>
    <col min="9216" max="9216" width="63.85546875" customWidth="1"/>
    <col min="9217" max="9217" width="19.28515625" customWidth="1"/>
    <col min="9471" max="9471" width="36.140625" customWidth="1"/>
    <col min="9472" max="9472" width="63.85546875" customWidth="1"/>
    <col min="9473" max="9473" width="19.28515625" customWidth="1"/>
    <col min="9727" max="9727" width="36.140625" customWidth="1"/>
    <col min="9728" max="9728" width="63.85546875" customWidth="1"/>
    <col min="9729" max="9729" width="19.28515625" customWidth="1"/>
    <col min="9983" max="9983" width="36.140625" customWidth="1"/>
    <col min="9984" max="9984" width="63.85546875" customWidth="1"/>
    <col min="9985" max="9985" width="19.28515625" customWidth="1"/>
    <col min="10239" max="10239" width="36.140625" customWidth="1"/>
    <col min="10240" max="10240" width="63.85546875" customWidth="1"/>
    <col min="10241" max="10241" width="19.28515625" customWidth="1"/>
    <col min="10495" max="10495" width="36.140625" customWidth="1"/>
    <col min="10496" max="10496" width="63.85546875" customWidth="1"/>
    <col min="10497" max="10497" width="19.28515625" customWidth="1"/>
    <col min="10751" max="10751" width="36.140625" customWidth="1"/>
    <col min="10752" max="10752" width="63.85546875" customWidth="1"/>
    <col min="10753" max="10753" width="19.28515625" customWidth="1"/>
    <col min="11007" max="11007" width="36.140625" customWidth="1"/>
    <col min="11008" max="11008" width="63.85546875" customWidth="1"/>
    <col min="11009" max="11009" width="19.28515625" customWidth="1"/>
    <col min="11263" max="11263" width="36.140625" customWidth="1"/>
    <col min="11264" max="11264" width="63.85546875" customWidth="1"/>
    <col min="11265" max="11265" width="19.28515625" customWidth="1"/>
    <col min="11519" max="11519" width="36.140625" customWidth="1"/>
    <col min="11520" max="11520" width="63.85546875" customWidth="1"/>
    <col min="11521" max="11521" width="19.28515625" customWidth="1"/>
    <col min="11775" max="11775" width="36.140625" customWidth="1"/>
    <col min="11776" max="11776" width="63.85546875" customWidth="1"/>
    <col min="11777" max="11777" width="19.28515625" customWidth="1"/>
    <col min="12031" max="12031" width="36.140625" customWidth="1"/>
    <col min="12032" max="12032" width="63.85546875" customWidth="1"/>
    <col min="12033" max="12033" width="19.28515625" customWidth="1"/>
    <col min="12287" max="12287" width="36.140625" customWidth="1"/>
    <col min="12288" max="12288" width="63.85546875" customWidth="1"/>
    <col min="12289" max="12289" width="19.28515625" customWidth="1"/>
    <col min="12543" max="12543" width="36.140625" customWidth="1"/>
    <col min="12544" max="12544" width="63.85546875" customWidth="1"/>
    <col min="12545" max="12545" width="19.28515625" customWidth="1"/>
    <col min="12799" max="12799" width="36.140625" customWidth="1"/>
    <col min="12800" max="12800" width="63.85546875" customWidth="1"/>
    <col min="12801" max="12801" width="19.28515625" customWidth="1"/>
    <col min="13055" max="13055" width="36.140625" customWidth="1"/>
    <col min="13056" max="13056" width="63.85546875" customWidth="1"/>
    <col min="13057" max="13057" width="19.28515625" customWidth="1"/>
    <col min="13311" max="13311" width="36.140625" customWidth="1"/>
    <col min="13312" max="13312" width="63.85546875" customWidth="1"/>
    <col min="13313" max="13313" width="19.28515625" customWidth="1"/>
    <col min="13567" max="13567" width="36.140625" customWidth="1"/>
    <col min="13568" max="13568" width="63.85546875" customWidth="1"/>
    <col min="13569" max="13569" width="19.28515625" customWidth="1"/>
    <col min="13823" max="13823" width="36.140625" customWidth="1"/>
    <col min="13824" max="13824" width="63.85546875" customWidth="1"/>
    <col min="13825" max="13825" width="19.28515625" customWidth="1"/>
    <col min="14079" max="14079" width="36.140625" customWidth="1"/>
    <col min="14080" max="14080" width="63.85546875" customWidth="1"/>
    <col min="14081" max="14081" width="19.28515625" customWidth="1"/>
    <col min="14335" max="14335" width="36.140625" customWidth="1"/>
    <col min="14336" max="14336" width="63.85546875" customWidth="1"/>
    <col min="14337" max="14337" width="19.28515625" customWidth="1"/>
    <col min="14591" max="14591" width="36.140625" customWidth="1"/>
    <col min="14592" max="14592" width="63.85546875" customWidth="1"/>
    <col min="14593" max="14593" width="19.28515625" customWidth="1"/>
    <col min="14847" max="14847" width="36.140625" customWidth="1"/>
    <col min="14848" max="14848" width="63.85546875" customWidth="1"/>
    <col min="14849" max="14849" width="19.28515625" customWidth="1"/>
    <col min="15103" max="15103" width="36.140625" customWidth="1"/>
    <col min="15104" max="15104" width="63.85546875" customWidth="1"/>
    <col min="15105" max="15105" width="19.28515625" customWidth="1"/>
    <col min="15359" max="15359" width="36.140625" customWidth="1"/>
    <col min="15360" max="15360" width="63.85546875" customWidth="1"/>
    <col min="15361" max="15361" width="19.28515625" customWidth="1"/>
    <col min="15615" max="15615" width="36.140625" customWidth="1"/>
    <col min="15616" max="15616" width="63.85546875" customWidth="1"/>
    <col min="15617" max="15617" width="19.28515625" customWidth="1"/>
    <col min="15871" max="15871" width="36.140625" customWidth="1"/>
    <col min="15872" max="15872" width="63.85546875" customWidth="1"/>
    <col min="15873" max="15873" width="19.28515625" customWidth="1"/>
    <col min="16127" max="16127" width="36.140625" customWidth="1"/>
    <col min="16128" max="16128" width="63.85546875" customWidth="1"/>
    <col min="16129" max="16129" width="19.28515625" customWidth="1"/>
  </cols>
  <sheetData>
    <row r="1" spans="1:4" ht="18.75" x14ac:dyDescent="0.3">
      <c r="B1" s="153" t="s">
        <v>356</v>
      </c>
      <c r="C1" s="153"/>
      <c r="D1" s="153"/>
    </row>
    <row r="2" spans="1:4" ht="18.75" x14ac:dyDescent="0.3">
      <c r="B2" s="153" t="s">
        <v>31</v>
      </c>
      <c r="C2" s="153"/>
      <c r="D2" s="153"/>
    </row>
    <row r="4" spans="1:4" ht="18.75" customHeight="1" x14ac:dyDescent="0.3">
      <c r="A4" s="23"/>
      <c r="B4" s="23"/>
      <c r="C4" s="23"/>
      <c r="D4" s="24" t="s">
        <v>341</v>
      </c>
    </row>
    <row r="5" spans="1:4" ht="18.75" customHeight="1" x14ac:dyDescent="0.3">
      <c r="A5" s="108"/>
      <c r="B5" s="108"/>
      <c r="C5" s="108"/>
      <c r="D5" s="108" t="s">
        <v>1</v>
      </c>
    </row>
    <row r="6" spans="1:4" ht="18.75" customHeight="1" x14ac:dyDescent="0.3">
      <c r="A6" s="108"/>
      <c r="B6" s="108"/>
      <c r="C6" s="108"/>
      <c r="D6" s="108" t="s">
        <v>2</v>
      </c>
    </row>
    <row r="7" spans="1:4" ht="18.75" customHeight="1" x14ac:dyDescent="0.3">
      <c r="A7" s="108"/>
      <c r="B7" s="108"/>
      <c r="C7" s="108"/>
      <c r="D7" s="108" t="s">
        <v>33</v>
      </c>
    </row>
    <row r="8" spans="1:4" ht="18.75" customHeight="1" x14ac:dyDescent="0.3">
      <c r="A8" s="108"/>
      <c r="B8" s="108"/>
      <c r="C8" s="108"/>
      <c r="D8" s="108" t="s">
        <v>303</v>
      </c>
    </row>
    <row r="9" spans="1:4" ht="18.75" customHeight="1" x14ac:dyDescent="0.3">
      <c r="A9" s="108"/>
      <c r="B9" s="108"/>
      <c r="C9" s="108"/>
      <c r="D9" s="108" t="s">
        <v>304</v>
      </c>
    </row>
    <row r="10" spans="1:4" ht="18.75" customHeight="1" x14ac:dyDescent="0.3">
      <c r="A10" s="108"/>
      <c r="B10" s="108"/>
      <c r="C10" s="108"/>
      <c r="D10" s="108" t="s">
        <v>305</v>
      </c>
    </row>
    <row r="11" spans="1:4" ht="18.75" customHeight="1" x14ac:dyDescent="0.3">
      <c r="A11" s="23"/>
      <c r="B11" s="23"/>
      <c r="C11" s="23"/>
      <c r="D11" s="24"/>
    </row>
    <row r="12" spans="1:4" ht="39" customHeight="1" x14ac:dyDescent="0.25">
      <c r="A12" s="145" t="s">
        <v>342</v>
      </c>
      <c r="B12" s="145"/>
      <c r="C12" s="145"/>
      <c r="D12" s="145"/>
    </row>
    <row r="13" spans="1:4" ht="15" customHeight="1" x14ac:dyDescent="0.25"/>
    <row r="14" spans="1:4" ht="18.75" customHeight="1" x14ac:dyDescent="0.25">
      <c r="A14" s="148" t="s">
        <v>343</v>
      </c>
      <c r="B14" s="150" t="s">
        <v>6</v>
      </c>
      <c r="C14" s="151"/>
      <c r="D14" s="152"/>
    </row>
    <row r="15" spans="1:4" ht="39" customHeight="1" x14ac:dyDescent="0.25">
      <c r="A15" s="149"/>
      <c r="B15" s="26" t="s">
        <v>273</v>
      </c>
      <c r="C15" s="26" t="s">
        <v>280</v>
      </c>
      <c r="D15" s="26" t="s">
        <v>290</v>
      </c>
    </row>
    <row r="16" spans="1:4" s="28" customFormat="1" ht="12.75" x14ac:dyDescent="0.2">
      <c r="A16" s="27">
        <v>1</v>
      </c>
      <c r="B16" s="27">
        <v>2</v>
      </c>
      <c r="C16" s="27">
        <v>3</v>
      </c>
      <c r="D16" s="27">
        <v>4</v>
      </c>
    </row>
    <row r="17" spans="1:4" ht="21.75" customHeight="1" x14ac:dyDescent="0.25">
      <c r="A17" s="65" t="s">
        <v>344</v>
      </c>
      <c r="B17" s="116">
        <v>0</v>
      </c>
      <c r="C17" s="116">
        <v>0</v>
      </c>
      <c r="D17" s="116">
        <v>0</v>
      </c>
    </row>
    <row r="18" spans="1:4" ht="18.75" x14ac:dyDescent="0.25">
      <c r="A18" s="65" t="s">
        <v>345</v>
      </c>
      <c r="B18" s="116">
        <v>0</v>
      </c>
      <c r="C18" s="116">
        <v>0</v>
      </c>
      <c r="D18" s="116">
        <v>0</v>
      </c>
    </row>
    <row r="19" spans="1:4" ht="56.25" x14ac:dyDescent="0.25">
      <c r="A19" s="131" t="s">
        <v>346</v>
      </c>
      <c r="B19" s="116">
        <v>0</v>
      </c>
      <c r="C19" s="116">
        <v>0</v>
      </c>
      <c r="D19" s="116">
        <v>0</v>
      </c>
    </row>
    <row r="20" spans="1:4" ht="56.25" x14ac:dyDescent="0.25">
      <c r="A20" s="131" t="s">
        <v>347</v>
      </c>
      <c r="B20" s="116">
        <v>0</v>
      </c>
      <c r="C20" s="116">
        <v>0</v>
      </c>
      <c r="D20" s="116">
        <v>0</v>
      </c>
    </row>
    <row r="21" spans="1:4" ht="18.75" x14ac:dyDescent="0.25">
      <c r="A21" s="65" t="s">
        <v>348</v>
      </c>
      <c r="B21" s="116">
        <v>0</v>
      </c>
      <c r="C21" s="116">
        <v>0</v>
      </c>
      <c r="D21" s="116">
        <v>0</v>
      </c>
    </row>
    <row r="22" spans="1:4" ht="45.75" customHeight="1" x14ac:dyDescent="0.25">
      <c r="A22" s="132" t="s">
        <v>349</v>
      </c>
      <c r="B22" s="116">
        <v>0</v>
      </c>
      <c r="C22" s="116">
        <v>0</v>
      </c>
      <c r="D22" s="116">
        <v>0</v>
      </c>
    </row>
    <row r="23" spans="1:4" ht="37.5" x14ac:dyDescent="0.25">
      <c r="A23" s="132" t="s">
        <v>350</v>
      </c>
      <c r="B23" s="116">
        <v>0</v>
      </c>
      <c r="C23" s="116">
        <v>0</v>
      </c>
      <c r="D23" s="116">
        <v>0</v>
      </c>
    </row>
    <row r="24" spans="1:4" ht="75" x14ac:dyDescent="0.25">
      <c r="A24" s="132" t="s">
        <v>351</v>
      </c>
      <c r="B24" s="116">
        <v>0</v>
      </c>
      <c r="C24" s="116">
        <v>0</v>
      </c>
      <c r="D24" s="116">
        <v>0</v>
      </c>
    </row>
    <row r="25" spans="1:4" ht="38.25" customHeight="1" x14ac:dyDescent="0.25">
      <c r="A25" s="132" t="s">
        <v>352</v>
      </c>
      <c r="B25" s="116">
        <v>0</v>
      </c>
      <c r="C25" s="116">
        <v>0</v>
      </c>
      <c r="D25" s="116">
        <v>0</v>
      </c>
    </row>
    <row r="26" spans="1:4" ht="137.25" customHeight="1" x14ac:dyDescent="0.25">
      <c r="A26" s="132" t="s">
        <v>353</v>
      </c>
      <c r="B26" s="116">
        <v>0</v>
      </c>
      <c r="C26" s="116">
        <v>0</v>
      </c>
      <c r="D26" s="116">
        <v>0</v>
      </c>
    </row>
    <row r="27" spans="1:4" ht="112.5" x14ac:dyDescent="0.25">
      <c r="A27" s="132" t="s">
        <v>354</v>
      </c>
      <c r="B27" s="116">
        <v>0</v>
      </c>
      <c r="C27" s="116">
        <v>0</v>
      </c>
      <c r="D27" s="116">
        <v>0</v>
      </c>
    </row>
    <row r="28" spans="1:4" ht="18.75" x14ac:dyDescent="0.25">
      <c r="A28" s="132" t="s">
        <v>355</v>
      </c>
      <c r="B28" s="116">
        <v>0</v>
      </c>
      <c r="C28" s="116">
        <v>0</v>
      </c>
      <c r="D28" s="116">
        <v>0</v>
      </c>
    </row>
  </sheetData>
  <mergeCells count="5">
    <mergeCell ref="B1:D1"/>
    <mergeCell ref="B2:D2"/>
    <mergeCell ref="A12:D12"/>
    <mergeCell ref="A14:A15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1.1</vt:lpstr>
      <vt:lpstr>Приложение 1.2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2021-12-19T10:01:18Z</cp:lastPrinted>
  <dcterms:created xsi:type="dcterms:W3CDTF">2018-12-14T09:11:56Z</dcterms:created>
  <dcterms:modified xsi:type="dcterms:W3CDTF">2024-12-19T06:58:41Z</dcterms:modified>
</cp:coreProperties>
</file>